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PLAN PRIHODA" sheetId="1" r:id="rId1"/>
    <sheet name="List3" sheetId="2" r:id="rId2"/>
    <sheet name="PLAN RASHODA I IZDATAKA" sheetId="3" r:id="rId3"/>
    <sheet name="OPĆI DIO" sheetId="4" r:id="rId4"/>
    <sheet name="List5" sheetId="5" r:id="rId5"/>
  </sheets>
  <definedNames>
    <definedName name="_xlnm.Print_Titles" localSheetId="0">'PLAN PRIHODA'!$1:$1</definedName>
    <definedName name="_xlnm.Print_Titles" localSheetId="2">'PLAN RASHODA I IZDATAKA'!$1:$3</definedName>
    <definedName name="_xlnm.Print_Area" localSheetId="0">'PLAN PRIHODA'!$A$1:$M$18</definedName>
  </definedNames>
  <calcPr fullCalcOnLoad="1"/>
</workbook>
</file>

<file path=xl/comments3.xml><?xml version="1.0" encoding="utf-8"?>
<comments xmlns="http://schemas.openxmlformats.org/spreadsheetml/2006/main">
  <authors>
    <author>Bunc</author>
  </authors>
  <commentList>
    <comment ref="E3" authorId="0">
      <text>
        <r>
          <rPr>
            <b/>
            <sz val="9"/>
            <rFont val="Tahoma"/>
            <family val="0"/>
          </rPr>
          <t>Bunc:</t>
        </r>
        <r>
          <rPr>
            <sz val="9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9"/>
            <rFont val="Tahoma"/>
            <family val="0"/>
          </rPr>
          <t>Bunc: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<sst xmlns="http://schemas.openxmlformats.org/spreadsheetml/2006/main" count="461" uniqueCount="137">
  <si>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</si>
  <si>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</si>
  <si>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</si>
  <si>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</si>
  <si>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</si>
  <si>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</si>
  <si>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</si>
  <si>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</si>
  <si>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</si>
  <si>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</si>
  <si>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</si>
  <si>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</si>
  <si>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</si>
  <si>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</si>
  <si>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</si>
  <si>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</si>
  <si>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</si>
  <si>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</si>
  <si>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</si>
  <si>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</si>
  <si>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</si>
  <si>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</si>
  <si>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</si>
  <si>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</si>
  <si>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</si>
  <si>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</si>
  <si>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</si>
  <si>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</si>
  <si>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</si>
  <si>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</si>
  <si>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</si>
  <si>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</si>
  <si>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</si>
  <si>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</si>
  <si>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</si>
  <si>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</si>
  <si>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</si>
  <si>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</si>
  <si>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</si>
  <si>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</si>
  <si>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</si>
  <si>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</si>
  <si>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</si>
  <si>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OSNOVNA ŠKOLA BELICA</t>
  </si>
  <si>
    <t>Nakn.trošk.osobama izvan rad.odnosa</t>
  </si>
  <si>
    <t>PRIHODI OD PRODAJE NEFINANCIJSKE IMOVINE</t>
  </si>
  <si>
    <t>2019.</t>
  </si>
  <si>
    <t>Ukupno prihodi i primici za 2019.</t>
  </si>
  <si>
    <t>Uredska oprema i namještaj</t>
  </si>
  <si>
    <t>Sportska i glazbena oprema</t>
  </si>
  <si>
    <t>Knjige</t>
  </si>
  <si>
    <t>Službena putovanja</t>
  </si>
  <si>
    <t>Stručno usavršavanje zaposlenika</t>
  </si>
  <si>
    <t>Ostale naknade troškova zaposlenima</t>
  </si>
  <si>
    <t>Naknade za prjevoz, za rad na terenu i odvojeni život</t>
  </si>
  <si>
    <t>Uredski materijal i ostali materij. rashodi</t>
  </si>
  <si>
    <t>Materijal i sirovine</t>
  </si>
  <si>
    <t>Energija</t>
  </si>
  <si>
    <t>Matrij.i dijelovi za tekuće i investic.održ.</t>
  </si>
  <si>
    <t>Sitni inventar i auto gume</t>
  </si>
  <si>
    <t>Službena,radna i zaštitna odjeća i obuća</t>
  </si>
  <si>
    <t>Usluge telefona, pošte i prijevoza</t>
  </si>
  <si>
    <t>Usluge tekućeg i investic.održavanja</t>
  </si>
  <si>
    <t>Usluge promidžbe i informiranja</t>
  </si>
  <si>
    <t>Komunalne usluge</t>
  </si>
  <si>
    <t>Zkupnine i najamnine</t>
  </si>
  <si>
    <t>Zdravstvene i veterinarske usluge</t>
  </si>
  <si>
    <t>Intelektualne i osobne usluge</t>
  </si>
  <si>
    <t>Računalne usluge</t>
  </si>
  <si>
    <t>Ostale usluge</t>
  </si>
  <si>
    <t>Članarine i norme</t>
  </si>
  <si>
    <t>Pristojbe i naknade</t>
  </si>
  <si>
    <t>Bankarske usluge i usluge pl. prometa</t>
  </si>
  <si>
    <t>RASHODI ZA NABAVU NEFINANCIJSKE IMOVINE</t>
  </si>
  <si>
    <t>Program:Produženi boravak</t>
  </si>
  <si>
    <t>Program:Pomoćnici u nastavi</t>
  </si>
  <si>
    <t>Program:Projekt Školski obroci svima</t>
  </si>
  <si>
    <t>UKUPNO</t>
  </si>
  <si>
    <t>VIŠAK/MANJAK IZ PRETHODNE(IH) GODINE KOJI ĆE SE POKRITI/RASPOREDITI</t>
  </si>
  <si>
    <t>Program:Programi školstva</t>
  </si>
  <si>
    <t>Program:Decentralizirana sredstva</t>
  </si>
  <si>
    <t>UKUPAN DONOS VIŠKA/MANJKA IZ PRETHODNE(IH) GODINA</t>
  </si>
  <si>
    <t>Ravnatelj:</t>
  </si>
  <si>
    <t>Antun Žulić</t>
  </si>
  <si>
    <t>OSNOVNA ŠKOLA BELICA, Dr. Ljudevita Gaja 21, 40319 Belica</t>
  </si>
  <si>
    <t>Doprinosi za obvezno zdrav.osiguranje</t>
  </si>
  <si>
    <t>Doprinosi za zapošljavanje</t>
  </si>
  <si>
    <t>Naziv aktivnosti:Osnovno školstvo</t>
  </si>
  <si>
    <t>Naziv aktivnosti:Ostali izdaci za OŠ</t>
  </si>
  <si>
    <t>Reprezentacija</t>
  </si>
  <si>
    <t>Program:Projekt Shema školsko voće i povrće</t>
  </si>
  <si>
    <t>Rasodi za dodatna ulaganja na nefinancijskoj imovini</t>
  </si>
  <si>
    <t>Dodatna ulaganja na građevinskim objektima</t>
  </si>
  <si>
    <t>IZVOR 011</t>
  </si>
  <si>
    <t>IZV.052</t>
  </si>
  <si>
    <t>IZV. 043</t>
  </si>
  <si>
    <t>IZV. 011</t>
  </si>
  <si>
    <t>IZV. 031</t>
  </si>
  <si>
    <t>IZV. 052</t>
  </si>
  <si>
    <t>Opći prihodi i primici - 011</t>
  </si>
  <si>
    <t>Vlastiti prihodi-031</t>
  </si>
  <si>
    <t>Prihodi za posebne namjene-043</t>
  </si>
  <si>
    <t>Pomoći-052,054</t>
  </si>
  <si>
    <t>FINANCIJSKI PLAN ZA 2019.</t>
  </si>
  <si>
    <t>Financijski plan 
za 2019.</t>
  </si>
  <si>
    <t>Predsjednica ŠO:</t>
  </si>
  <si>
    <t>Marijana Marčec</t>
  </si>
  <si>
    <t xml:space="preserve">Rebalans-Opći prihodi i primici - 011 </t>
  </si>
  <si>
    <t>Rebalans-Vlastiti prihodi-031</t>
  </si>
  <si>
    <t>Rebalans-Prihodi za posebne namjene-043</t>
  </si>
  <si>
    <t xml:space="preserve">Rebalans-Donacije 061 </t>
  </si>
  <si>
    <t>Rebalans-Ukupno prihodi i primici za 2019.</t>
  </si>
  <si>
    <t>REBALANS FINANCIJSKOG PLAN ZA 2019.</t>
  </si>
  <si>
    <t>Opći prihodi i primici-Rebalans</t>
  </si>
  <si>
    <t>Vlastiti prihodi-Rebalans</t>
  </si>
  <si>
    <t>Prihodi za posebne namjene-Rebalans</t>
  </si>
  <si>
    <t>Pomoći-Rebalans</t>
  </si>
  <si>
    <t>Donacije-Rebalans</t>
  </si>
  <si>
    <t>Rebalans financijskog plana za 2019.</t>
  </si>
  <si>
    <t>U Belici, 23.12.2019.</t>
  </si>
  <si>
    <t>REBALANS FINANCIJSKOG PLANA OSNOVNE ŠKOLE BELICA ZA                 2019. GODINU</t>
  </si>
  <si>
    <t>Uređaji,strojevi i oprema za ostale namj.</t>
  </si>
  <si>
    <t>Građevinski objekti</t>
  </si>
  <si>
    <t>Poslovni objekti</t>
  </si>
  <si>
    <t>Program:Projekt Erasmus +</t>
  </si>
  <si>
    <t>IZV. 054</t>
  </si>
  <si>
    <t>Rebalans-Pomoći-052,054</t>
  </si>
  <si>
    <t>Nematerijalna proizvedena imovina</t>
  </si>
  <si>
    <t>Umjetnička,literarna i znanstvena djela</t>
  </si>
  <si>
    <t>Naknade građanima i kućanstvima</t>
  </si>
  <si>
    <t>Ostale nakn.građ. i kućan. iz proračuna</t>
  </si>
  <si>
    <t>Naknade građanima i kućan.u naravi</t>
  </si>
  <si>
    <t>KLASA: 400-02/19-01/03</t>
  </si>
  <si>
    <t>URBROJ: 2109-24-19-01</t>
  </si>
  <si>
    <t>IZV. 054,052</t>
  </si>
  <si>
    <t>IZV.061</t>
  </si>
  <si>
    <t>Napomena:
 Redak UKUPAN DONOS VIŠKA/MANJKA IZ PRETHODNE(IH) GODINA služi kao informacija i ne uzima se u obzir kod uravnoteženja proračuna, već se proračun uravnotežuje retkom VIŠAK/MANJAK IZ PRETHODNE(IH) GODINE KOJI ĆE SE POKRITI/RASPOREDITI.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</si>
</sst>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7" fillId="34" borderId="7" applyNumberFormat="0" applyAlignment="0" applyProtection="0"/>
    <xf numFmtId="0" fontId="54" fillId="42" borderId="8" applyNumberFormat="0" applyAlignment="0" applyProtection="0"/>
    <xf numFmtId="0" fontId="15" fillId="0" borderId="9" applyNumberFormat="0" applyFill="0" applyAlignment="0" applyProtection="0"/>
    <xf numFmtId="0" fontId="5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54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0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7" fillId="0" borderId="21" xfId="0" applyFont="1" applyBorder="1" applyAlignment="1">
      <alignment horizontal="center" vertical="center" wrapText="1"/>
    </xf>
    <xf numFmtId="3" fontId="34" fillId="0" borderId="17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28" fillId="0" borderId="23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right" vertical="center" wrapText="1"/>
      <protection/>
    </xf>
    <xf numFmtId="1" fontId="22" fillId="0" borderId="24" xfId="0" applyNumberFormat="1" applyFont="1" applyBorder="1" applyAlignment="1">
      <alignment wrapText="1"/>
    </xf>
    <xf numFmtId="3" fontId="21" fillId="0" borderId="25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0" fontId="27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/>
      <protection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wrapText="1"/>
    </xf>
    <xf numFmtId="0" fontId="26" fillId="34" borderId="20" xfId="0" applyNumberFormat="1" applyFont="1" applyFill="1" applyBorder="1" applyAlignment="1" applyProtection="1">
      <alignment horizontal="center" vertical="center" wrapText="1"/>
      <protection/>
    </xf>
    <xf numFmtId="0" fontId="26" fillId="34" borderId="28" xfId="0" applyNumberFormat="1" applyFont="1" applyFill="1" applyBorder="1" applyAlignment="1" applyProtection="1">
      <alignment horizontal="center" vertical="center" wrapText="1"/>
      <protection/>
    </xf>
    <xf numFmtId="3" fontId="34" fillId="7" borderId="17" xfId="0" applyNumberFormat="1" applyFont="1" applyFill="1" applyBorder="1" applyAlignment="1" applyProtection="1">
      <alignment horizontal="right" wrapText="1"/>
      <protection/>
    </xf>
    <xf numFmtId="3" fontId="34" fillId="7" borderId="17" xfId="0" applyNumberFormat="1" applyFont="1" applyFill="1" applyBorder="1" applyAlignment="1">
      <alignment horizontal="right"/>
    </xf>
    <xf numFmtId="0" fontId="37" fillId="7" borderId="20" xfId="0" applyFont="1" applyFill="1" applyBorder="1" applyAlignment="1">
      <alignment horizontal="left"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17" xfId="0" applyNumberFormat="1" applyFont="1" applyFill="1" applyBorder="1" applyAlignment="1">
      <alignment horizontal="right"/>
    </xf>
    <xf numFmtId="3" fontId="34" fillId="48" borderId="20" xfId="0" applyNumberFormat="1" applyFont="1" applyFill="1" applyBorder="1" applyAlignment="1" quotePrefix="1">
      <alignment horizontal="right"/>
    </xf>
    <xf numFmtId="3" fontId="34" fillId="7" borderId="20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9" fontId="27" fillId="0" borderId="17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1" fontId="22" fillId="47" borderId="31" xfId="0" applyNumberFormat="1" applyFont="1" applyFill="1" applyBorder="1" applyAlignment="1">
      <alignment horizontal="left" wrapText="1"/>
    </xf>
    <xf numFmtId="0" fontId="22" fillId="0" borderId="32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3" fontId="21" fillId="0" borderId="35" xfId="0" applyNumberFormat="1" applyFont="1" applyBorder="1" applyAlignment="1">
      <alignment/>
    </xf>
    <xf numFmtId="3" fontId="34" fillId="48" borderId="17" xfId="0" applyNumberFormat="1" applyFont="1" applyFill="1" applyBorder="1" applyAlignment="1" quotePrefix="1">
      <alignment horizontal="right"/>
    </xf>
    <xf numFmtId="3" fontId="34" fillId="7" borderId="17" xfId="0" applyNumberFormat="1" applyFont="1" applyFill="1" applyBorder="1" applyAlignment="1" quotePrefix="1">
      <alignment horizontal="right"/>
    </xf>
    <xf numFmtId="1" fontId="21" fillId="47" borderId="17" xfId="0" applyNumberFormat="1" applyFont="1" applyFill="1" applyBorder="1" applyAlignment="1">
      <alignment horizontal="left" wrapText="1"/>
    </xf>
    <xf numFmtId="0" fontId="27" fillId="49" borderId="17" xfId="0" applyNumberFormat="1" applyFont="1" applyFill="1" applyBorder="1" applyAlignment="1" applyProtection="1">
      <alignment horizontal="center"/>
      <protection/>
    </xf>
    <xf numFmtId="0" fontId="27" fillId="49" borderId="17" xfId="0" applyNumberFormat="1" applyFont="1" applyFill="1" applyBorder="1" applyAlignment="1" applyProtection="1">
      <alignment wrapText="1"/>
      <protection/>
    </xf>
    <xf numFmtId="0" fontId="27" fillId="49" borderId="17" xfId="0" applyNumberFormat="1" applyFont="1" applyFill="1" applyBorder="1" applyAlignment="1" applyProtection="1">
      <alignment horizontal="left"/>
      <protection/>
    </xf>
    <xf numFmtId="0" fontId="28" fillId="0" borderId="23" xfId="0" applyNumberFormat="1" applyFont="1" applyFill="1" applyBorder="1" applyAlignment="1" applyProtection="1" quotePrefix="1">
      <alignment horizontal="left" wrapText="1"/>
      <protection/>
    </xf>
    <xf numFmtId="0" fontId="35" fillId="0" borderId="23" xfId="0" applyNumberFormat="1" applyFont="1" applyFill="1" applyBorder="1" applyAlignment="1" applyProtection="1">
      <alignment wrapText="1"/>
      <protection/>
    </xf>
    <xf numFmtId="0" fontId="37" fillId="0" borderId="36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7" fillId="7" borderId="20" xfId="0" applyNumberFormat="1" applyFont="1" applyFill="1" applyBorder="1" applyAlignment="1" applyProtection="1" quotePrefix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0" xfId="0" applyNumberFormat="1" applyFont="1" applyFill="1" applyBorder="1" applyAlignment="1" applyProtection="1" quotePrefix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20" xfId="0" applyFont="1" applyFill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37" fillId="0" borderId="20" xfId="0" applyFont="1" applyBorder="1" applyAlignment="1" quotePrefix="1">
      <alignment horizontal="left"/>
    </xf>
    <xf numFmtId="0" fontId="34" fillId="48" borderId="20" xfId="0" applyNumberFormat="1" applyFont="1" applyFill="1" applyBorder="1" applyAlignment="1" applyProtection="1">
      <alignment horizontal="left" wrapText="1"/>
      <protection/>
    </xf>
    <xf numFmtId="0" fontId="34" fillId="48" borderId="19" xfId="0" applyNumberFormat="1" applyFont="1" applyFill="1" applyBorder="1" applyAlignment="1" applyProtection="1">
      <alignment horizontal="left" wrapText="1"/>
      <protection/>
    </xf>
    <xf numFmtId="0" fontId="34" fillId="48" borderId="28" xfId="0" applyNumberFormat="1" applyFont="1" applyFill="1" applyBorder="1" applyAlignment="1" applyProtection="1">
      <alignment horizontal="left" wrapText="1"/>
      <protection/>
    </xf>
    <xf numFmtId="0" fontId="37" fillId="0" borderId="2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4" fillId="7" borderId="20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28" xfId="0" applyNumberFormat="1" applyFont="1" applyFill="1" applyBorder="1" applyAlignment="1" applyProtection="1">
      <alignment horizontal="left" wrapText="1"/>
      <protection/>
    </xf>
    <xf numFmtId="0" fontId="37" fillId="7" borderId="20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16.00390625" style="14" customWidth="1"/>
    <col min="2" max="5" width="12.7109375" style="14" customWidth="1"/>
    <col min="6" max="7" width="12.7109375" style="45" customWidth="1"/>
    <col min="8" max="11" width="12.7109375" style="1" customWidth="1"/>
    <col min="12" max="12" width="14.28125" style="1" customWidth="1"/>
    <col min="13" max="13" width="12.7109375" style="1" customWidth="1"/>
    <col min="14" max="14" width="7.8515625" style="1" customWidth="1"/>
    <col min="15" max="15" width="14.28125" style="1" customWidth="1"/>
    <col min="16" max="16" width="7.8515625" style="1" customWidth="1"/>
    <col min="17" max="16384" width="11.421875" style="1" customWidth="1"/>
  </cols>
  <sheetData>
    <row r="1" spans="1:13" ht="24" customHeight="1">
      <c r="A1" s="123" t="s">
        <v>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7"/>
    </row>
    <row r="3" spans="1:13" s="3" customFormat="1" ht="13.5" thickBot="1">
      <c r="A3" s="10"/>
      <c r="M3" s="11" t="s">
        <v>8</v>
      </c>
    </row>
    <row r="4" spans="1:13" s="3" customFormat="1" ht="26.25" thickBot="1">
      <c r="A4" s="64" t="s">
        <v>9</v>
      </c>
      <c r="B4" s="119" t="s">
        <v>46</v>
      </c>
      <c r="C4" s="120"/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s="3" customFormat="1" ht="76.5">
      <c r="A5" s="105" t="s">
        <v>10</v>
      </c>
      <c r="B5" s="106" t="s">
        <v>99</v>
      </c>
      <c r="C5" s="106" t="s">
        <v>107</v>
      </c>
      <c r="D5" s="107" t="s">
        <v>100</v>
      </c>
      <c r="E5" s="107" t="s">
        <v>108</v>
      </c>
      <c r="F5" s="107" t="s">
        <v>101</v>
      </c>
      <c r="G5" s="107" t="s">
        <v>109</v>
      </c>
      <c r="H5" s="107" t="s">
        <v>102</v>
      </c>
      <c r="I5" s="107" t="s">
        <v>126</v>
      </c>
      <c r="J5" s="107" t="s">
        <v>15</v>
      </c>
      <c r="K5" s="107" t="s">
        <v>110</v>
      </c>
      <c r="L5" s="107" t="s">
        <v>16</v>
      </c>
      <c r="M5" s="108" t="s">
        <v>17</v>
      </c>
    </row>
    <row r="6" spans="1:13" s="3" customFormat="1" ht="12.75">
      <c r="A6" s="113">
        <v>634</v>
      </c>
      <c r="B6" s="103"/>
      <c r="C6" s="103"/>
      <c r="D6" s="104"/>
      <c r="E6" s="104"/>
      <c r="F6" s="104"/>
      <c r="G6" s="104"/>
      <c r="H6" s="86">
        <v>0</v>
      </c>
      <c r="I6" s="86">
        <v>7700</v>
      </c>
      <c r="J6" s="104"/>
      <c r="K6" s="104"/>
      <c r="L6" s="104"/>
      <c r="M6" s="109"/>
    </row>
    <row r="7" spans="1:13" s="3" customFormat="1" ht="12.75">
      <c r="A7" s="73">
        <v>636</v>
      </c>
      <c r="B7" s="86"/>
      <c r="C7" s="86"/>
      <c r="D7" s="85"/>
      <c r="E7" s="85"/>
      <c r="F7" s="86"/>
      <c r="G7" s="86"/>
      <c r="H7" s="86">
        <v>4438300</v>
      </c>
      <c r="I7" s="86">
        <v>4643080</v>
      </c>
      <c r="J7" s="86"/>
      <c r="K7" s="86"/>
      <c r="L7" s="86"/>
      <c r="M7" s="74"/>
    </row>
    <row r="8" spans="1:13" s="3" customFormat="1" ht="12.75">
      <c r="A8" s="73">
        <v>638</v>
      </c>
      <c r="B8" s="86">
        <v>5050</v>
      </c>
      <c r="C8" s="86">
        <v>0</v>
      </c>
      <c r="D8" s="85"/>
      <c r="E8" s="85"/>
      <c r="F8" s="86"/>
      <c r="G8" s="86"/>
      <c r="H8" s="86">
        <v>94230</v>
      </c>
      <c r="I8" s="86">
        <v>360000</v>
      </c>
      <c r="J8" s="86"/>
      <c r="K8" s="86"/>
      <c r="L8" s="86"/>
      <c r="M8" s="74"/>
    </row>
    <row r="9" spans="1:13" s="3" customFormat="1" ht="12.75">
      <c r="A9" s="73">
        <v>641</v>
      </c>
      <c r="B9" s="86"/>
      <c r="C9" s="86"/>
      <c r="D9" s="85">
        <v>100</v>
      </c>
      <c r="E9" s="85">
        <v>250</v>
      </c>
      <c r="F9" s="86"/>
      <c r="G9" s="86"/>
      <c r="H9" s="86"/>
      <c r="I9" s="86"/>
      <c r="J9" s="86"/>
      <c r="K9" s="86"/>
      <c r="L9" s="86"/>
      <c r="M9" s="74"/>
    </row>
    <row r="10" spans="1:13" s="3" customFormat="1" ht="12.75">
      <c r="A10" s="73">
        <v>652</v>
      </c>
      <c r="B10" s="86"/>
      <c r="C10" s="86"/>
      <c r="D10" s="85"/>
      <c r="E10" s="85"/>
      <c r="F10" s="86">
        <v>242500</v>
      </c>
      <c r="G10" s="86">
        <v>257700</v>
      </c>
      <c r="H10" s="86"/>
      <c r="I10" s="86"/>
      <c r="J10" s="86"/>
      <c r="K10" s="86"/>
      <c r="L10" s="86"/>
      <c r="M10" s="74"/>
    </row>
    <row r="11" spans="1:13" s="3" customFormat="1" ht="12.75">
      <c r="A11" s="73">
        <v>661</v>
      </c>
      <c r="B11" s="85"/>
      <c r="C11" s="85"/>
      <c r="D11" s="85">
        <v>38000</v>
      </c>
      <c r="E11" s="85">
        <v>38100</v>
      </c>
      <c r="F11" s="85"/>
      <c r="G11" s="85"/>
      <c r="H11" s="85"/>
      <c r="I11" s="85"/>
      <c r="J11" s="85"/>
      <c r="K11" s="85"/>
      <c r="L11" s="85"/>
      <c r="M11" s="75"/>
    </row>
    <row r="12" spans="1:13" s="3" customFormat="1" ht="12.75">
      <c r="A12" s="73">
        <v>663</v>
      </c>
      <c r="B12" s="85"/>
      <c r="C12" s="85"/>
      <c r="D12" s="85"/>
      <c r="E12" s="85"/>
      <c r="F12" s="85"/>
      <c r="G12" s="85"/>
      <c r="H12" s="85"/>
      <c r="I12" s="85"/>
      <c r="J12" s="85">
        <v>0</v>
      </c>
      <c r="K12" s="85">
        <v>2500</v>
      </c>
      <c r="L12" s="85"/>
      <c r="M12" s="75"/>
    </row>
    <row r="13" spans="1:13" s="3" customFormat="1" ht="12.75">
      <c r="A13" s="73">
        <v>671</v>
      </c>
      <c r="B13" s="85">
        <v>419000</v>
      </c>
      <c r="C13" s="85">
        <v>401470</v>
      </c>
      <c r="D13" s="85"/>
      <c r="E13" s="85"/>
      <c r="F13" s="85"/>
      <c r="G13" s="85"/>
      <c r="H13" s="85"/>
      <c r="I13" s="85">
        <v>111000</v>
      </c>
      <c r="J13" s="85"/>
      <c r="K13" s="85"/>
      <c r="L13" s="85"/>
      <c r="M13" s="75"/>
    </row>
    <row r="14" spans="1:13" s="3" customFormat="1" ht="12.75">
      <c r="A14" s="73">
        <v>922</v>
      </c>
      <c r="B14" s="85"/>
      <c r="C14" s="85">
        <v>2000</v>
      </c>
      <c r="D14" s="85"/>
      <c r="E14" s="85"/>
      <c r="F14" s="85"/>
      <c r="G14" s="85"/>
      <c r="H14" s="85"/>
      <c r="I14" s="85">
        <v>1800</v>
      </c>
      <c r="J14" s="85"/>
      <c r="K14" s="85"/>
      <c r="L14" s="85"/>
      <c r="M14" s="75"/>
    </row>
    <row r="15" spans="1:13" s="3" customFormat="1" ht="30" customHeight="1" thickBot="1">
      <c r="A15" s="68" t="s">
        <v>18</v>
      </c>
      <c r="B15" s="69">
        <f aca="true" t="shared" si="0" ref="B15:K15">SUM(B7:B14)</f>
        <v>424050</v>
      </c>
      <c r="C15" s="69">
        <f t="shared" si="0"/>
        <v>403470</v>
      </c>
      <c r="D15" s="70">
        <f t="shared" si="0"/>
        <v>38100</v>
      </c>
      <c r="E15" s="70">
        <f t="shared" si="0"/>
        <v>38350</v>
      </c>
      <c r="F15" s="110">
        <f t="shared" si="0"/>
        <v>242500</v>
      </c>
      <c r="G15" s="71">
        <f t="shared" si="0"/>
        <v>257700</v>
      </c>
      <c r="H15" s="69">
        <f t="shared" si="0"/>
        <v>4532530</v>
      </c>
      <c r="I15" s="69">
        <f>SUM(I6:I14)</f>
        <v>5123580</v>
      </c>
      <c r="J15" s="69">
        <f t="shared" si="0"/>
        <v>0</v>
      </c>
      <c r="K15" s="69">
        <f t="shared" si="0"/>
        <v>2500</v>
      </c>
      <c r="L15" s="70">
        <v>0</v>
      </c>
      <c r="M15" s="72">
        <v>0</v>
      </c>
    </row>
    <row r="16" spans="1:13" s="3" customFormat="1" ht="42.75" customHeight="1" thickBot="1">
      <c r="A16" s="12" t="s">
        <v>47</v>
      </c>
      <c r="B16" s="124">
        <f>B15+D15+F15+H15+J15+L15+M15</f>
        <v>5237180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6"/>
    </row>
    <row r="17" spans="1:13" s="3" customFormat="1" ht="40.5" customHeight="1" thickBot="1">
      <c r="A17" s="12" t="s">
        <v>111</v>
      </c>
      <c r="B17" s="124">
        <f>C15+E15+G15+I15+K15</f>
        <v>5825600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6"/>
    </row>
    <row r="18" spans="1:13" ht="12.75">
      <c r="A18" s="7"/>
      <c r="B18" s="7"/>
      <c r="C18" s="7"/>
      <c r="D18" s="7"/>
      <c r="E18" s="7"/>
      <c r="F18" s="8"/>
      <c r="G18" s="8"/>
      <c r="H18" s="13"/>
      <c r="I18" s="13"/>
      <c r="M18" s="11"/>
    </row>
    <row r="19" spans="4:9" ht="13.5" customHeight="1">
      <c r="D19" s="17"/>
      <c r="E19" s="17"/>
      <c r="F19" s="15"/>
      <c r="G19" s="15"/>
      <c r="H19" s="18"/>
      <c r="I19" s="18"/>
    </row>
    <row r="20" spans="4:9" ht="13.5" customHeight="1">
      <c r="D20" s="17"/>
      <c r="E20" s="17"/>
      <c r="F20" s="19"/>
      <c r="G20" s="19"/>
      <c r="H20" s="20"/>
      <c r="I20" s="20"/>
    </row>
    <row r="21" spans="6:9" ht="13.5" customHeight="1">
      <c r="F21" s="21"/>
      <c r="G21" s="21"/>
      <c r="H21" s="22"/>
      <c r="I21" s="22"/>
    </row>
    <row r="22" spans="6:9" ht="13.5" customHeight="1">
      <c r="F22" s="23"/>
      <c r="G22" s="23"/>
      <c r="H22" s="24"/>
      <c r="I22" s="24"/>
    </row>
    <row r="23" spans="6:9" ht="13.5" customHeight="1">
      <c r="F23" s="15"/>
      <c r="G23" s="15"/>
      <c r="H23" s="16"/>
      <c r="I23" s="16"/>
    </row>
    <row r="24" spans="4:9" ht="28.5" customHeight="1">
      <c r="D24" s="17"/>
      <c r="E24" s="17"/>
      <c r="F24" s="15"/>
      <c r="G24" s="15"/>
      <c r="H24" s="25"/>
      <c r="I24" s="25"/>
    </row>
    <row r="25" spans="4:9" ht="13.5" customHeight="1">
      <c r="D25" s="17"/>
      <c r="E25" s="17"/>
      <c r="F25" s="15"/>
      <c r="G25" s="15"/>
      <c r="H25" s="20"/>
      <c r="I25" s="20"/>
    </row>
    <row r="26" spans="6:9" ht="13.5" customHeight="1">
      <c r="F26" s="15"/>
      <c r="G26" s="15"/>
      <c r="H26" s="16"/>
      <c r="I26" s="16"/>
    </row>
    <row r="27" spans="6:9" ht="13.5" customHeight="1">
      <c r="F27" s="15"/>
      <c r="G27" s="15"/>
      <c r="H27" s="24"/>
      <c r="I27" s="24"/>
    </row>
    <row r="28" spans="6:9" ht="13.5" customHeight="1">
      <c r="F28" s="15"/>
      <c r="G28" s="15"/>
      <c r="H28" s="16"/>
      <c r="I28" s="16"/>
    </row>
    <row r="29" spans="6:9" ht="22.5" customHeight="1">
      <c r="F29" s="15"/>
      <c r="G29" s="15"/>
      <c r="H29" s="26"/>
      <c r="I29" s="26"/>
    </row>
    <row r="30" spans="6:9" ht="13.5" customHeight="1">
      <c r="F30" s="21"/>
      <c r="G30" s="21"/>
      <c r="H30" s="22"/>
      <c r="I30" s="22"/>
    </row>
    <row r="31" spans="2:9" ht="13.5" customHeight="1">
      <c r="B31" s="17"/>
      <c r="C31" s="17"/>
      <c r="F31" s="21"/>
      <c r="G31" s="21"/>
      <c r="H31" s="27"/>
      <c r="I31" s="27"/>
    </row>
    <row r="32" spans="4:9" ht="13.5" customHeight="1">
      <c r="D32" s="17"/>
      <c r="E32" s="17"/>
      <c r="F32" s="21"/>
      <c r="G32" s="21"/>
      <c r="H32" s="28"/>
      <c r="I32" s="28"/>
    </row>
    <row r="33" spans="4:9" ht="13.5" customHeight="1">
      <c r="D33" s="17"/>
      <c r="E33" s="17"/>
      <c r="F33" s="23"/>
      <c r="G33" s="23"/>
      <c r="H33" s="20"/>
      <c r="I33" s="20"/>
    </row>
    <row r="34" spans="6:9" ht="13.5" customHeight="1">
      <c r="F34" s="15"/>
      <c r="G34" s="15"/>
      <c r="H34" s="16"/>
      <c r="I34" s="16"/>
    </row>
    <row r="35" spans="2:9" ht="13.5" customHeight="1">
      <c r="B35" s="17"/>
      <c r="C35" s="17"/>
      <c r="F35" s="15"/>
      <c r="G35" s="15"/>
      <c r="H35" s="18"/>
      <c r="I35" s="18"/>
    </row>
    <row r="36" spans="4:9" ht="13.5" customHeight="1">
      <c r="D36" s="17"/>
      <c r="E36" s="17"/>
      <c r="F36" s="15"/>
      <c r="G36" s="15"/>
      <c r="H36" s="27"/>
      <c r="I36" s="27"/>
    </row>
    <row r="37" spans="4:9" ht="13.5" customHeight="1">
      <c r="D37" s="17"/>
      <c r="E37" s="17"/>
      <c r="F37" s="23"/>
      <c r="G37" s="23"/>
      <c r="H37" s="20"/>
      <c r="I37" s="20"/>
    </row>
    <row r="38" spans="6:9" ht="13.5" customHeight="1">
      <c r="F38" s="21"/>
      <c r="G38" s="21"/>
      <c r="H38" s="16"/>
      <c r="I38" s="16"/>
    </row>
    <row r="39" spans="4:9" ht="13.5" customHeight="1">
      <c r="D39" s="17"/>
      <c r="E39" s="17"/>
      <c r="F39" s="21"/>
      <c r="G39" s="21"/>
      <c r="H39" s="27"/>
      <c r="I39" s="27"/>
    </row>
    <row r="40" spans="6:9" ht="22.5" customHeight="1">
      <c r="F40" s="23"/>
      <c r="G40" s="23"/>
      <c r="H40" s="26"/>
      <c r="I40" s="26"/>
    </row>
    <row r="41" spans="6:9" ht="13.5" customHeight="1">
      <c r="F41" s="15"/>
      <c r="G41" s="15"/>
      <c r="H41" s="16"/>
      <c r="I41" s="16"/>
    </row>
    <row r="42" spans="6:9" ht="13.5" customHeight="1">
      <c r="F42" s="23"/>
      <c r="G42" s="23"/>
      <c r="H42" s="20"/>
      <c r="I42" s="20"/>
    </row>
    <row r="43" spans="6:9" ht="13.5" customHeight="1">
      <c r="F43" s="15"/>
      <c r="G43" s="15"/>
      <c r="H43" s="16"/>
      <c r="I43" s="16"/>
    </row>
    <row r="44" spans="6:9" ht="13.5" customHeight="1">
      <c r="F44" s="15"/>
      <c r="G44" s="15"/>
      <c r="H44" s="16"/>
      <c r="I44" s="16"/>
    </row>
    <row r="45" spans="1:9" ht="13.5" customHeight="1">
      <c r="A45" s="17"/>
      <c r="F45" s="29"/>
      <c r="G45" s="29"/>
      <c r="H45" s="27"/>
      <c r="I45" s="27"/>
    </row>
    <row r="46" spans="2:9" ht="13.5" customHeight="1">
      <c r="B46" s="17"/>
      <c r="C46" s="17"/>
      <c r="D46" s="17"/>
      <c r="E46" s="17"/>
      <c r="F46" s="30"/>
      <c r="G46" s="30"/>
      <c r="H46" s="27"/>
      <c r="I46" s="27"/>
    </row>
    <row r="47" spans="2:9" ht="13.5" customHeight="1">
      <c r="B47" s="17"/>
      <c r="C47" s="17"/>
      <c r="D47" s="17"/>
      <c r="E47" s="17"/>
      <c r="F47" s="30"/>
      <c r="G47" s="30"/>
      <c r="H47" s="18"/>
      <c r="I47" s="18"/>
    </row>
    <row r="48" spans="2:9" ht="13.5" customHeight="1">
      <c r="B48" s="17"/>
      <c r="C48" s="17"/>
      <c r="D48" s="17"/>
      <c r="E48" s="17"/>
      <c r="F48" s="23"/>
      <c r="G48" s="23"/>
      <c r="H48" s="24"/>
      <c r="I48" s="24"/>
    </row>
    <row r="49" spans="6:9" ht="12.75">
      <c r="F49" s="15"/>
      <c r="G49" s="15"/>
      <c r="H49" s="16"/>
      <c r="I49" s="16"/>
    </row>
    <row r="50" spans="2:9" ht="12.75">
      <c r="B50" s="17"/>
      <c r="C50" s="17"/>
      <c r="F50" s="15"/>
      <c r="G50" s="15"/>
      <c r="H50" s="27"/>
      <c r="I50" s="27"/>
    </row>
    <row r="51" spans="4:9" ht="12.75">
      <c r="D51" s="17"/>
      <c r="E51" s="17"/>
      <c r="F51" s="15"/>
      <c r="G51" s="15"/>
      <c r="H51" s="18"/>
      <c r="I51" s="18"/>
    </row>
    <row r="52" spans="4:9" ht="12.75">
      <c r="D52" s="17"/>
      <c r="E52" s="17"/>
      <c r="F52" s="23"/>
      <c r="G52" s="23"/>
      <c r="H52" s="20"/>
      <c r="I52" s="20"/>
    </row>
    <row r="53" spans="6:9" ht="12.75">
      <c r="F53" s="15"/>
      <c r="G53" s="15"/>
      <c r="H53" s="16"/>
      <c r="I53" s="16"/>
    </row>
    <row r="54" spans="6:9" ht="12.75">
      <c r="F54" s="15"/>
      <c r="G54" s="15"/>
      <c r="H54" s="16"/>
      <c r="I54" s="16"/>
    </row>
    <row r="55" spans="6:9" ht="12.75">
      <c r="F55" s="31"/>
      <c r="G55" s="31"/>
      <c r="H55" s="32"/>
      <c r="I55" s="32"/>
    </row>
    <row r="56" spans="6:9" ht="12.75">
      <c r="F56" s="15"/>
      <c r="G56" s="15"/>
      <c r="H56" s="16"/>
      <c r="I56" s="16"/>
    </row>
    <row r="57" spans="6:9" ht="12.75">
      <c r="F57" s="15"/>
      <c r="G57" s="15"/>
      <c r="H57" s="16"/>
      <c r="I57" s="16"/>
    </row>
    <row r="58" spans="6:9" ht="12.75">
      <c r="F58" s="15"/>
      <c r="G58" s="15"/>
      <c r="H58" s="16"/>
      <c r="I58" s="16"/>
    </row>
    <row r="59" spans="6:9" ht="12.75">
      <c r="F59" s="23"/>
      <c r="G59" s="23"/>
      <c r="H59" s="20"/>
      <c r="I59" s="20"/>
    </row>
    <row r="60" spans="6:9" ht="12.75">
      <c r="F60" s="15"/>
      <c r="G60" s="15"/>
      <c r="H60" s="16"/>
      <c r="I60" s="16"/>
    </row>
    <row r="61" spans="6:9" ht="12.75">
      <c r="F61" s="23"/>
      <c r="G61" s="23"/>
      <c r="H61" s="20"/>
      <c r="I61" s="20"/>
    </row>
    <row r="62" spans="6:9" ht="12.75">
      <c r="F62" s="15"/>
      <c r="G62" s="15"/>
      <c r="H62" s="16"/>
      <c r="I62" s="16"/>
    </row>
    <row r="63" spans="6:9" ht="12.75">
      <c r="F63" s="15"/>
      <c r="G63" s="15"/>
      <c r="H63" s="16"/>
      <c r="I63" s="16"/>
    </row>
    <row r="64" spans="6:9" ht="12.75">
      <c r="F64" s="15"/>
      <c r="G64" s="15"/>
      <c r="H64" s="16"/>
      <c r="I64" s="16"/>
    </row>
    <row r="65" spans="6:9" ht="12.75">
      <c r="F65" s="15"/>
      <c r="G65" s="15"/>
      <c r="H65" s="16"/>
      <c r="I65" s="16"/>
    </row>
    <row r="66" spans="1:9" ht="28.5" customHeight="1">
      <c r="A66" s="33"/>
      <c r="B66" s="33"/>
      <c r="C66" s="33"/>
      <c r="D66" s="33"/>
      <c r="E66" s="33"/>
      <c r="F66" s="34"/>
      <c r="G66" s="34"/>
      <c r="H66" s="35"/>
      <c r="I66" s="102"/>
    </row>
    <row r="67" spans="4:9" ht="12.75">
      <c r="D67" s="17"/>
      <c r="E67" s="17"/>
      <c r="F67" s="15"/>
      <c r="G67" s="15"/>
      <c r="H67" s="18"/>
      <c r="I67" s="18"/>
    </row>
    <row r="68" spans="6:9" ht="12.75">
      <c r="F68" s="36"/>
      <c r="G68" s="36"/>
      <c r="H68" s="37"/>
      <c r="I68" s="37"/>
    </row>
    <row r="69" spans="6:9" ht="12.75">
      <c r="F69" s="15"/>
      <c r="G69" s="15"/>
      <c r="H69" s="16"/>
      <c r="I69" s="16"/>
    </row>
    <row r="70" spans="6:9" ht="12.75">
      <c r="F70" s="31"/>
      <c r="G70" s="31"/>
      <c r="H70" s="32"/>
      <c r="I70" s="32"/>
    </row>
    <row r="71" spans="6:9" ht="12.75">
      <c r="F71" s="31"/>
      <c r="G71" s="31"/>
      <c r="H71" s="32"/>
      <c r="I71" s="32"/>
    </row>
    <row r="72" spans="6:9" ht="12.75">
      <c r="F72" s="15"/>
      <c r="G72" s="15"/>
      <c r="H72" s="16"/>
      <c r="I72" s="16"/>
    </row>
    <row r="73" spans="6:9" ht="12.75">
      <c r="F73" s="23"/>
      <c r="G73" s="23"/>
      <c r="H73" s="20"/>
      <c r="I73" s="20"/>
    </row>
    <row r="74" spans="6:9" ht="12.75">
      <c r="F74" s="15"/>
      <c r="G74" s="15"/>
      <c r="H74" s="16"/>
      <c r="I74" s="16"/>
    </row>
    <row r="75" spans="6:9" ht="12.75">
      <c r="F75" s="15"/>
      <c r="G75" s="15"/>
      <c r="H75" s="16"/>
      <c r="I75" s="16"/>
    </row>
    <row r="76" spans="6:9" ht="12.75">
      <c r="F76" s="23"/>
      <c r="G76" s="23"/>
      <c r="H76" s="20"/>
      <c r="I76" s="20"/>
    </row>
    <row r="77" spans="6:9" ht="12.75">
      <c r="F77" s="15"/>
      <c r="G77" s="15"/>
      <c r="H77" s="16"/>
      <c r="I77" s="16"/>
    </row>
    <row r="78" spans="6:9" ht="12.75">
      <c r="F78" s="31"/>
      <c r="G78" s="31"/>
      <c r="H78" s="32"/>
      <c r="I78" s="32"/>
    </row>
    <row r="79" spans="6:9" ht="12.75">
      <c r="F79" s="23"/>
      <c r="G79" s="23"/>
      <c r="H79" s="37"/>
      <c r="I79" s="37"/>
    </row>
    <row r="80" spans="6:9" ht="12.75">
      <c r="F80" s="21"/>
      <c r="G80" s="21"/>
      <c r="H80" s="32"/>
      <c r="I80" s="32"/>
    </row>
    <row r="81" spans="6:9" ht="12.75">
      <c r="F81" s="23"/>
      <c r="G81" s="23"/>
      <c r="H81" s="20"/>
      <c r="I81" s="20"/>
    </row>
    <row r="82" spans="6:9" ht="12.75">
      <c r="F82" s="15"/>
      <c r="G82" s="15"/>
      <c r="H82" s="16"/>
      <c r="I82" s="16"/>
    </row>
    <row r="83" spans="4:9" ht="12.75">
      <c r="D83" s="17"/>
      <c r="E83" s="17"/>
      <c r="F83" s="15"/>
      <c r="G83" s="15"/>
      <c r="H83" s="18"/>
      <c r="I83" s="18"/>
    </row>
    <row r="84" spans="6:9" ht="12.75">
      <c r="F84" s="21"/>
      <c r="G84" s="21"/>
      <c r="H84" s="20"/>
      <c r="I84" s="20"/>
    </row>
    <row r="85" spans="6:9" ht="12.75">
      <c r="F85" s="21"/>
      <c r="G85" s="21"/>
      <c r="H85" s="32"/>
      <c r="I85" s="32"/>
    </row>
    <row r="86" spans="4:9" ht="12.75">
      <c r="D86" s="17"/>
      <c r="E86" s="17"/>
      <c r="F86" s="21"/>
      <c r="G86" s="21"/>
      <c r="H86" s="38"/>
      <c r="I86" s="38"/>
    </row>
    <row r="87" spans="4:9" ht="12.75">
      <c r="D87" s="17"/>
      <c r="E87" s="17"/>
      <c r="F87" s="23"/>
      <c r="G87" s="23"/>
      <c r="H87" s="24"/>
      <c r="I87" s="24"/>
    </row>
    <row r="88" spans="6:9" ht="12.75">
      <c r="F88" s="15"/>
      <c r="G88" s="15"/>
      <c r="H88" s="16"/>
      <c r="I88" s="16"/>
    </row>
    <row r="89" spans="6:9" ht="12.75">
      <c r="F89" s="36"/>
      <c r="G89" s="36"/>
      <c r="H89" s="39"/>
      <c r="I89" s="39"/>
    </row>
    <row r="90" spans="6:9" ht="11.25" customHeight="1">
      <c r="F90" s="31"/>
      <c r="G90" s="31"/>
      <c r="H90" s="32"/>
      <c r="I90" s="32"/>
    </row>
    <row r="91" spans="2:9" ht="24" customHeight="1">
      <c r="B91" s="17"/>
      <c r="C91" s="17"/>
      <c r="F91" s="31"/>
      <c r="G91" s="31"/>
      <c r="H91" s="40"/>
      <c r="I91" s="40"/>
    </row>
    <row r="92" spans="4:9" ht="15" customHeight="1">
      <c r="D92" s="17"/>
      <c r="E92" s="17"/>
      <c r="F92" s="31"/>
      <c r="G92" s="31"/>
      <c r="H92" s="40"/>
      <c r="I92" s="40"/>
    </row>
    <row r="93" spans="6:9" ht="11.25" customHeight="1">
      <c r="F93" s="36"/>
      <c r="G93" s="36"/>
      <c r="H93" s="37"/>
      <c r="I93" s="37"/>
    </row>
    <row r="94" spans="6:9" ht="12.75">
      <c r="F94" s="31"/>
      <c r="G94" s="31"/>
      <c r="H94" s="32"/>
      <c r="I94" s="32"/>
    </row>
    <row r="95" spans="2:9" ht="13.5" customHeight="1">
      <c r="B95" s="17"/>
      <c r="C95" s="17"/>
      <c r="F95" s="31"/>
      <c r="G95" s="31"/>
      <c r="H95" s="41"/>
      <c r="I95" s="41"/>
    </row>
    <row r="96" spans="4:9" ht="12.75" customHeight="1">
      <c r="D96" s="17"/>
      <c r="E96" s="17"/>
      <c r="F96" s="31"/>
      <c r="G96" s="31"/>
      <c r="H96" s="18"/>
      <c r="I96" s="18"/>
    </row>
    <row r="97" spans="4:9" ht="12.75" customHeight="1">
      <c r="D97" s="17"/>
      <c r="E97" s="17"/>
      <c r="F97" s="23"/>
      <c r="G97" s="23"/>
      <c r="H97" s="24"/>
      <c r="I97" s="24"/>
    </row>
    <row r="98" spans="6:9" ht="12.75">
      <c r="F98" s="15"/>
      <c r="G98" s="15"/>
      <c r="H98" s="16"/>
      <c r="I98" s="16"/>
    </row>
    <row r="99" spans="4:9" ht="12.75">
      <c r="D99" s="17"/>
      <c r="E99" s="17"/>
      <c r="F99" s="15"/>
      <c r="G99" s="15"/>
      <c r="H99" s="38"/>
      <c r="I99" s="38"/>
    </row>
    <row r="100" spans="6:9" ht="12.75">
      <c r="F100" s="36"/>
      <c r="G100" s="36"/>
      <c r="H100" s="37"/>
      <c r="I100" s="37"/>
    </row>
    <row r="101" spans="6:9" ht="12.75">
      <c r="F101" s="31"/>
      <c r="G101" s="31"/>
      <c r="H101" s="32"/>
      <c r="I101" s="32"/>
    </row>
    <row r="102" spans="6:9" ht="12.75">
      <c r="F102" s="15"/>
      <c r="G102" s="15"/>
      <c r="H102" s="16"/>
      <c r="I102" s="16"/>
    </row>
    <row r="103" spans="1:9" ht="19.5" customHeight="1">
      <c r="A103" s="42"/>
      <c r="B103" s="7"/>
      <c r="C103" s="7"/>
      <c r="D103" s="7"/>
      <c r="E103" s="7"/>
      <c r="F103" s="7"/>
      <c r="G103" s="7"/>
      <c r="H103" s="27"/>
      <c r="I103" s="27"/>
    </row>
    <row r="104" spans="1:9" ht="15" customHeight="1">
      <c r="A104" s="17"/>
      <c r="F104" s="29"/>
      <c r="G104" s="29"/>
      <c r="H104" s="27"/>
      <c r="I104" s="27"/>
    </row>
    <row r="105" spans="1:9" ht="12.75">
      <c r="A105" s="17"/>
      <c r="B105" s="17"/>
      <c r="C105" s="17"/>
      <c r="F105" s="29"/>
      <c r="G105" s="29"/>
      <c r="H105" s="18"/>
      <c r="I105" s="18"/>
    </row>
    <row r="106" spans="4:9" ht="12.75">
      <c r="D106" s="17"/>
      <c r="E106" s="17"/>
      <c r="F106" s="15"/>
      <c r="G106" s="15"/>
      <c r="H106" s="27"/>
      <c r="I106" s="27"/>
    </row>
    <row r="107" spans="6:9" ht="12.75">
      <c r="F107" s="19"/>
      <c r="G107" s="19"/>
      <c r="H107" s="20"/>
      <c r="I107" s="20"/>
    </row>
    <row r="108" spans="2:9" ht="12.75">
      <c r="B108" s="17"/>
      <c r="C108" s="17"/>
      <c r="F108" s="15"/>
      <c r="G108" s="15"/>
      <c r="H108" s="18"/>
      <c r="I108" s="18"/>
    </row>
    <row r="109" spans="4:9" ht="12.75">
      <c r="D109" s="17"/>
      <c r="E109" s="17"/>
      <c r="F109" s="15"/>
      <c r="G109" s="15"/>
      <c r="H109" s="18"/>
      <c r="I109" s="18"/>
    </row>
    <row r="110" spans="6:9" ht="12.75">
      <c r="F110" s="23"/>
      <c r="G110" s="23"/>
      <c r="H110" s="24"/>
      <c r="I110" s="24"/>
    </row>
    <row r="111" spans="4:9" ht="22.5" customHeight="1">
      <c r="D111" s="17"/>
      <c r="E111" s="17"/>
      <c r="F111" s="15"/>
      <c r="G111" s="15"/>
      <c r="H111" s="25"/>
      <c r="I111" s="25"/>
    </row>
    <row r="112" spans="6:9" ht="12.75">
      <c r="F112" s="15"/>
      <c r="G112" s="15"/>
      <c r="H112" s="24"/>
      <c r="I112" s="24"/>
    </row>
    <row r="113" spans="2:9" ht="12.75">
      <c r="B113" s="17"/>
      <c r="C113" s="17"/>
      <c r="F113" s="21"/>
      <c r="G113" s="21"/>
      <c r="H113" s="27"/>
      <c r="I113" s="27"/>
    </row>
    <row r="114" spans="4:9" ht="12.75">
      <c r="D114" s="17"/>
      <c r="E114" s="17"/>
      <c r="F114" s="21"/>
      <c r="G114" s="21"/>
      <c r="H114" s="28"/>
      <c r="I114" s="28"/>
    </row>
    <row r="115" spans="6:9" ht="12.75">
      <c r="F115" s="23"/>
      <c r="G115" s="23"/>
      <c r="H115" s="20"/>
      <c r="I115" s="20"/>
    </row>
    <row r="116" spans="1:9" ht="13.5" customHeight="1">
      <c r="A116" s="17"/>
      <c r="F116" s="29"/>
      <c r="G116" s="29"/>
      <c r="H116" s="27"/>
      <c r="I116" s="27"/>
    </row>
    <row r="117" spans="2:9" ht="13.5" customHeight="1">
      <c r="B117" s="17"/>
      <c r="C117" s="17"/>
      <c r="F117" s="15"/>
      <c r="G117" s="15"/>
      <c r="H117" s="27"/>
      <c r="I117" s="27"/>
    </row>
    <row r="118" spans="4:9" ht="13.5" customHeight="1">
      <c r="D118" s="17"/>
      <c r="E118" s="17"/>
      <c r="F118" s="15"/>
      <c r="G118" s="15"/>
      <c r="H118" s="18"/>
      <c r="I118" s="18"/>
    </row>
    <row r="119" spans="4:9" ht="12.75">
      <c r="D119" s="17"/>
      <c r="E119" s="17"/>
      <c r="F119" s="23"/>
      <c r="G119" s="23"/>
      <c r="H119" s="20"/>
      <c r="I119" s="20"/>
    </row>
    <row r="120" spans="4:9" ht="12.75">
      <c r="D120" s="17"/>
      <c r="E120" s="17"/>
      <c r="F120" s="15"/>
      <c r="G120" s="15"/>
      <c r="H120" s="18"/>
      <c r="I120" s="18"/>
    </row>
    <row r="121" spans="6:9" ht="12.75">
      <c r="F121" s="36"/>
      <c r="G121" s="36"/>
      <c r="H121" s="37"/>
      <c r="I121" s="37"/>
    </row>
    <row r="122" spans="4:9" ht="12.75">
      <c r="D122" s="17"/>
      <c r="E122" s="17"/>
      <c r="F122" s="21"/>
      <c r="G122" s="21"/>
      <c r="H122" s="38"/>
      <c r="I122" s="38"/>
    </row>
    <row r="123" spans="4:9" ht="12.75">
      <c r="D123" s="17"/>
      <c r="E123" s="17"/>
      <c r="F123" s="23"/>
      <c r="G123" s="23"/>
      <c r="H123" s="24"/>
      <c r="I123" s="24"/>
    </row>
    <row r="124" spans="6:9" ht="12.75">
      <c r="F124" s="36"/>
      <c r="G124" s="36"/>
      <c r="H124" s="43"/>
      <c r="I124" s="43"/>
    </row>
    <row r="125" spans="2:9" ht="12.75">
      <c r="B125" s="17"/>
      <c r="C125" s="17"/>
      <c r="F125" s="31"/>
      <c r="G125" s="31"/>
      <c r="H125" s="41"/>
      <c r="I125" s="41"/>
    </row>
    <row r="126" spans="4:9" ht="12.75">
      <c r="D126" s="17"/>
      <c r="E126" s="17"/>
      <c r="F126" s="31"/>
      <c r="G126" s="31"/>
      <c r="H126" s="18"/>
      <c r="I126" s="18"/>
    </row>
    <row r="127" spans="4:9" ht="12.75">
      <c r="D127" s="17"/>
      <c r="E127" s="17"/>
      <c r="F127" s="23"/>
      <c r="G127" s="23"/>
      <c r="H127" s="24"/>
      <c r="I127" s="24"/>
    </row>
    <row r="128" spans="4:9" ht="12.75">
      <c r="D128" s="17"/>
      <c r="E128" s="17"/>
      <c r="F128" s="23"/>
      <c r="G128" s="23"/>
      <c r="H128" s="24"/>
      <c r="I128" s="24"/>
    </row>
    <row r="129" spans="6:9" ht="12.75">
      <c r="F129" s="15"/>
      <c r="G129" s="15"/>
      <c r="H129" s="16"/>
      <c r="I129" s="16"/>
    </row>
    <row r="130" spans="1:9" s="44" customFormat="1" ht="18" customHeight="1">
      <c r="A130" s="117"/>
      <c r="B130" s="118"/>
      <c r="C130" s="118"/>
      <c r="D130" s="118"/>
      <c r="E130" s="118"/>
      <c r="F130" s="118"/>
      <c r="G130" s="118"/>
      <c r="H130" s="118"/>
      <c r="I130" s="51"/>
    </row>
    <row r="131" spans="1:9" ht="28.5" customHeight="1">
      <c r="A131" s="33"/>
      <c r="B131" s="33"/>
      <c r="C131" s="33"/>
      <c r="D131" s="33"/>
      <c r="E131" s="33"/>
      <c r="F131" s="34"/>
      <c r="G131" s="34"/>
      <c r="H131" s="35"/>
      <c r="I131" s="102"/>
    </row>
    <row r="133" spans="1:9" ht="15.75">
      <c r="A133" s="46"/>
      <c r="B133" s="17"/>
      <c r="C133" s="17"/>
      <c r="D133" s="17"/>
      <c r="E133" s="17"/>
      <c r="F133" s="47"/>
      <c r="G133" s="47"/>
      <c r="H133" s="6"/>
      <c r="I133" s="6"/>
    </row>
    <row r="134" spans="1:9" ht="12.75">
      <c r="A134" s="17"/>
      <c r="B134" s="17"/>
      <c r="C134" s="17"/>
      <c r="D134" s="17"/>
      <c r="E134" s="17"/>
      <c r="F134" s="47"/>
      <c r="G134" s="47"/>
      <c r="H134" s="6"/>
      <c r="I134" s="6"/>
    </row>
    <row r="135" spans="1:9" ht="17.25" customHeight="1">
      <c r="A135" s="17"/>
      <c r="B135" s="17"/>
      <c r="C135" s="17"/>
      <c r="D135" s="17"/>
      <c r="E135" s="17"/>
      <c r="F135" s="47"/>
      <c r="G135" s="47"/>
      <c r="H135" s="6"/>
      <c r="I135" s="6"/>
    </row>
    <row r="136" spans="1:9" ht="13.5" customHeight="1">
      <c r="A136" s="17"/>
      <c r="B136" s="17"/>
      <c r="C136" s="17"/>
      <c r="D136" s="17"/>
      <c r="E136" s="17"/>
      <c r="F136" s="47"/>
      <c r="G136" s="47"/>
      <c r="H136" s="6"/>
      <c r="I136" s="6"/>
    </row>
    <row r="137" spans="1:9" ht="12.75">
      <c r="A137" s="17"/>
      <c r="B137" s="17"/>
      <c r="C137" s="17"/>
      <c r="D137" s="17"/>
      <c r="E137" s="17"/>
      <c r="F137" s="47"/>
      <c r="G137" s="47"/>
      <c r="H137" s="6"/>
      <c r="I137" s="6"/>
    </row>
    <row r="138" spans="1:5" ht="12.75">
      <c r="A138" s="17"/>
      <c r="B138" s="17"/>
      <c r="C138" s="17"/>
      <c r="D138" s="17"/>
      <c r="E138" s="17"/>
    </row>
    <row r="139" spans="1:9" ht="12.75">
      <c r="A139" s="17"/>
      <c r="B139" s="17"/>
      <c r="C139" s="17"/>
      <c r="D139" s="17"/>
      <c r="E139" s="17"/>
      <c r="F139" s="47"/>
      <c r="G139" s="47"/>
      <c r="H139" s="6"/>
      <c r="I139" s="6"/>
    </row>
    <row r="140" spans="1:9" ht="12.75">
      <c r="A140" s="17"/>
      <c r="B140" s="17"/>
      <c r="C140" s="17"/>
      <c r="D140" s="17"/>
      <c r="E140" s="17"/>
      <c r="F140" s="47"/>
      <c r="G140" s="47"/>
      <c r="H140" s="48"/>
      <c r="I140" s="48"/>
    </row>
    <row r="141" spans="1:9" ht="12.75">
      <c r="A141" s="17"/>
      <c r="B141" s="17"/>
      <c r="C141" s="17"/>
      <c r="D141" s="17"/>
      <c r="E141" s="17"/>
      <c r="F141" s="47"/>
      <c r="G141" s="47"/>
      <c r="H141" s="6"/>
      <c r="I141" s="6"/>
    </row>
    <row r="142" spans="1:9" ht="22.5" customHeight="1">
      <c r="A142" s="17"/>
      <c r="B142" s="17"/>
      <c r="C142" s="17"/>
      <c r="D142" s="17"/>
      <c r="E142" s="17"/>
      <c r="F142" s="47"/>
      <c r="G142" s="47"/>
      <c r="H142" s="25"/>
      <c r="I142" s="25"/>
    </row>
    <row r="143" spans="6:9" ht="22.5" customHeight="1">
      <c r="F143" s="23"/>
      <c r="G143" s="23"/>
      <c r="H143" s="26"/>
      <c r="I143" s="26"/>
    </row>
  </sheetData>
  <sheetProtection/>
  <mergeCells count="5">
    <mergeCell ref="A130:H130"/>
    <mergeCell ref="B4:M4"/>
    <mergeCell ref="A1:M1"/>
    <mergeCell ref="B17:M17"/>
    <mergeCell ref="B16:M1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6" r:id="rId2"/>
  <headerFooter alignWithMargins="0">
    <oddFooter>&amp;R&amp;P</oddFooter>
  </headerFooter>
  <rowBreaks count="2" manualBreakCount="2">
    <brk id="64" max="9" man="1"/>
    <brk id="12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2"/>
  <sheetViews>
    <sheetView tabSelected="1" zoomScalePageLayoutView="0" workbookViewId="0" topLeftCell="A206">
      <selection activeCell="A241" sqref="A241"/>
    </sheetView>
  </sheetViews>
  <sheetFormatPr defaultColWidth="11.421875" defaultRowHeight="12.75"/>
  <cols>
    <col min="1" max="1" width="11.421875" style="61" bestFit="1" customWidth="1"/>
    <col min="2" max="2" width="34.421875" style="62" customWidth="1"/>
    <col min="3" max="4" width="14.28125" style="4" customWidth="1"/>
    <col min="5" max="5" width="11.421875" style="4" bestFit="1" customWidth="1"/>
    <col min="6" max="6" width="11.421875" style="4" customWidth="1"/>
    <col min="7" max="12" width="12.28125" style="4" customWidth="1"/>
    <col min="13" max="13" width="7.57421875" style="4" bestFit="1" customWidth="1"/>
    <col min="14" max="14" width="8.00390625" style="4" customWidth="1"/>
    <col min="15" max="15" width="14.28125" style="4" customWidth="1"/>
    <col min="16" max="16" width="10.00390625" style="4" bestFit="1" customWidth="1"/>
    <col min="17" max="16384" width="11.421875" style="1" customWidth="1"/>
  </cols>
  <sheetData>
    <row r="1" spans="1:16" ht="24" customHeight="1">
      <c r="A1" s="127" t="s">
        <v>19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20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s="6" customFormat="1" ht="67.5">
      <c r="A3" s="87" t="s">
        <v>20</v>
      </c>
      <c r="B3" s="88" t="s">
        <v>21</v>
      </c>
      <c r="C3" s="5" t="s">
        <v>103</v>
      </c>
      <c r="D3" s="5" t="s">
        <v>112</v>
      </c>
      <c r="E3" s="63" t="s">
        <v>11</v>
      </c>
      <c r="F3" s="63" t="s">
        <v>113</v>
      </c>
      <c r="G3" s="63" t="s">
        <v>12</v>
      </c>
      <c r="H3" s="63" t="s">
        <v>114</v>
      </c>
      <c r="I3" s="63" t="s">
        <v>13</v>
      </c>
      <c r="J3" s="63" t="s">
        <v>115</v>
      </c>
      <c r="K3" s="63" t="s">
        <v>14</v>
      </c>
      <c r="L3" s="63" t="s">
        <v>116</v>
      </c>
      <c r="M3" s="63" t="s">
        <v>22</v>
      </c>
      <c r="N3" s="63" t="s">
        <v>117</v>
      </c>
      <c r="O3" s="63" t="s">
        <v>16</v>
      </c>
      <c r="P3" s="63" t="s">
        <v>17</v>
      </c>
    </row>
    <row r="4" spans="1:16" ht="12.75">
      <c r="A4" s="80"/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s="6" customFormat="1" ht="12.75">
      <c r="A5" s="80"/>
      <c r="B5" s="83" t="s">
        <v>43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12.75">
      <c r="A6" s="80"/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s="6" customFormat="1" ht="12.75">
      <c r="A7" s="114"/>
      <c r="B7" s="115" t="s">
        <v>80</v>
      </c>
      <c r="C7" s="84"/>
      <c r="D7" s="84"/>
      <c r="E7" s="101" t="s">
        <v>93</v>
      </c>
      <c r="F7" s="101" t="s">
        <v>93</v>
      </c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" customFormat="1" ht="12.75" customHeight="1">
      <c r="A8" s="116" t="s">
        <v>42</v>
      </c>
      <c r="B8" s="115" t="s">
        <v>87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s="6" customFormat="1" ht="12.75">
      <c r="A9" s="80">
        <v>3</v>
      </c>
      <c r="B9" s="76" t="s">
        <v>23</v>
      </c>
      <c r="C9" s="79">
        <f>C10+C17+C46</f>
        <v>419000</v>
      </c>
      <c r="D9" s="79">
        <f>D10+D17+D46</f>
        <v>396470</v>
      </c>
      <c r="E9" s="79">
        <f>E10+E17+E46</f>
        <v>419000</v>
      </c>
      <c r="F9" s="79">
        <f>F10+F17+F46</f>
        <v>396470</v>
      </c>
      <c r="G9" s="79"/>
      <c r="H9" s="79"/>
      <c r="I9" s="79"/>
      <c r="J9" s="79"/>
      <c r="K9" s="79"/>
      <c r="L9" s="79"/>
      <c r="M9" s="79"/>
      <c r="N9" s="79"/>
      <c r="O9" s="79">
        <f>O10+O17+O46</f>
        <v>0</v>
      </c>
      <c r="P9" s="79">
        <f>P10+P17+P46</f>
        <v>0</v>
      </c>
    </row>
    <row r="10" spans="1:16" s="6" customFormat="1" ht="12.75">
      <c r="A10" s="80">
        <v>31</v>
      </c>
      <c r="B10" s="76" t="s">
        <v>24</v>
      </c>
      <c r="C10" s="79">
        <f>SUM(C11+C13+C15)</f>
        <v>0</v>
      </c>
      <c r="D10" s="79">
        <f>SUM(D11+D13+D15)</f>
        <v>0</v>
      </c>
      <c r="E10" s="79">
        <f>SUM(E11+E13+E15)</f>
        <v>0</v>
      </c>
      <c r="F10" s="79">
        <f>SUM(F11+F13+F15)</f>
        <v>0</v>
      </c>
      <c r="G10" s="79"/>
      <c r="H10" s="79"/>
      <c r="I10" s="79"/>
      <c r="J10" s="79"/>
      <c r="K10" s="79"/>
      <c r="L10" s="79"/>
      <c r="M10" s="79"/>
      <c r="N10" s="79"/>
      <c r="O10" s="79">
        <f>SUM(O11+O13+O15)</f>
        <v>0</v>
      </c>
      <c r="P10" s="79">
        <f>SUM(P11+P13+P15)</f>
        <v>0</v>
      </c>
    </row>
    <row r="11" spans="1:16" ht="12.75">
      <c r="A11" s="80">
        <v>311</v>
      </c>
      <c r="B11" s="76" t="s">
        <v>25</v>
      </c>
      <c r="C11" s="79">
        <f aca="true" t="shared" si="0" ref="C11:D16">SUM(E11+G11+I11+K11+M11+O11+P11)</f>
        <v>0</v>
      </c>
      <c r="D11" s="79">
        <f t="shared" si="0"/>
        <v>0</v>
      </c>
      <c r="E11" s="79">
        <f>E12</f>
        <v>0</v>
      </c>
      <c r="F11" s="79">
        <f>F12</f>
        <v>0</v>
      </c>
      <c r="G11" s="79"/>
      <c r="H11" s="79"/>
      <c r="I11" s="79"/>
      <c r="J11" s="79"/>
      <c r="K11" s="79"/>
      <c r="L11" s="79"/>
      <c r="M11" s="79"/>
      <c r="N11" s="79"/>
      <c r="O11" s="79">
        <f>O12</f>
        <v>0</v>
      </c>
      <c r="P11" s="79">
        <f>P12</f>
        <v>0</v>
      </c>
    </row>
    <row r="12" spans="1:16" ht="12.75">
      <c r="A12" s="77">
        <v>3111</v>
      </c>
      <c r="B12" s="81" t="s">
        <v>25</v>
      </c>
      <c r="C12" s="79">
        <f t="shared" si="0"/>
        <v>0</v>
      </c>
      <c r="D12" s="79">
        <f t="shared" si="0"/>
        <v>0</v>
      </c>
      <c r="E12" s="78"/>
      <c r="F12" s="78"/>
      <c r="G12" s="82"/>
      <c r="H12" s="82"/>
      <c r="I12" s="78"/>
      <c r="J12" s="78"/>
      <c r="K12" s="78"/>
      <c r="L12" s="78"/>
      <c r="M12" s="82"/>
      <c r="N12" s="82"/>
      <c r="O12" s="82"/>
      <c r="P12" s="82"/>
    </row>
    <row r="13" spans="1:16" ht="12.75">
      <c r="A13" s="80">
        <v>312</v>
      </c>
      <c r="B13" s="76" t="s">
        <v>26</v>
      </c>
      <c r="C13" s="79">
        <f t="shared" si="0"/>
        <v>0</v>
      </c>
      <c r="D13" s="79">
        <f t="shared" si="0"/>
        <v>0</v>
      </c>
      <c r="E13" s="79">
        <f>E14</f>
        <v>0</v>
      </c>
      <c r="F13" s="79">
        <f>F14</f>
        <v>0</v>
      </c>
      <c r="G13" s="79"/>
      <c r="H13" s="79"/>
      <c r="I13" s="79"/>
      <c r="J13" s="79"/>
      <c r="K13" s="79"/>
      <c r="L13" s="79"/>
      <c r="M13" s="79"/>
      <c r="N13" s="79"/>
      <c r="O13" s="79">
        <f>O14</f>
        <v>0</v>
      </c>
      <c r="P13" s="79">
        <f>P14</f>
        <v>0</v>
      </c>
    </row>
    <row r="14" spans="1:16" ht="12.75">
      <c r="A14" s="77">
        <v>3121</v>
      </c>
      <c r="B14" s="81" t="s">
        <v>26</v>
      </c>
      <c r="C14" s="79">
        <f t="shared" si="0"/>
        <v>0</v>
      </c>
      <c r="D14" s="79">
        <f t="shared" si="0"/>
        <v>0</v>
      </c>
      <c r="E14" s="82"/>
      <c r="F14" s="82"/>
      <c r="G14" s="82"/>
      <c r="H14" s="82"/>
      <c r="I14" s="82"/>
      <c r="J14" s="82"/>
      <c r="K14" s="78"/>
      <c r="L14" s="78"/>
      <c r="M14" s="82"/>
      <c r="N14" s="82"/>
      <c r="O14" s="82"/>
      <c r="P14" s="82"/>
    </row>
    <row r="15" spans="1:16" ht="12.75">
      <c r="A15" s="80">
        <v>313</v>
      </c>
      <c r="B15" s="76" t="s">
        <v>27</v>
      </c>
      <c r="C15" s="79">
        <f t="shared" si="0"/>
        <v>0</v>
      </c>
      <c r="D15" s="79">
        <f t="shared" si="0"/>
        <v>0</v>
      </c>
      <c r="E15" s="79">
        <f>E16</f>
        <v>0</v>
      </c>
      <c r="F15" s="79">
        <f>F16</f>
        <v>0</v>
      </c>
      <c r="G15" s="79"/>
      <c r="H15" s="79"/>
      <c r="I15" s="79"/>
      <c r="J15" s="79"/>
      <c r="K15" s="79"/>
      <c r="L15" s="79"/>
      <c r="M15" s="79"/>
      <c r="N15" s="79"/>
      <c r="O15" s="79">
        <f>O16</f>
        <v>0</v>
      </c>
      <c r="P15" s="79">
        <f>P16</f>
        <v>0</v>
      </c>
    </row>
    <row r="16" spans="1:16" ht="12.75">
      <c r="A16" s="77">
        <v>3132</v>
      </c>
      <c r="B16" s="81" t="s">
        <v>85</v>
      </c>
      <c r="C16" s="79">
        <f t="shared" si="0"/>
        <v>0</v>
      </c>
      <c r="D16" s="79">
        <f t="shared" si="0"/>
        <v>0</v>
      </c>
      <c r="E16" s="79">
        <v>0</v>
      </c>
      <c r="F16" s="79">
        <v>0</v>
      </c>
      <c r="G16" s="82"/>
      <c r="H16" s="82"/>
      <c r="I16" s="78"/>
      <c r="J16" s="78"/>
      <c r="K16" s="78"/>
      <c r="L16" s="78"/>
      <c r="M16" s="82"/>
      <c r="N16" s="82"/>
      <c r="O16" s="82"/>
      <c r="P16" s="82"/>
    </row>
    <row r="17" spans="1:16" s="6" customFormat="1" ht="12.75">
      <c r="A17" s="80">
        <v>32</v>
      </c>
      <c r="B17" s="76" t="s">
        <v>28</v>
      </c>
      <c r="C17" s="79">
        <f>SUM(C18+C23+C30+C40+C41)</f>
        <v>415700</v>
      </c>
      <c r="D17" s="79">
        <f>SUM(D18+D23+D30+D40+D41)</f>
        <v>393470</v>
      </c>
      <c r="E17" s="79">
        <f>SUM(E18+E23+E30+E40+E41)</f>
        <v>415700</v>
      </c>
      <c r="F17" s="79">
        <f>SUM(F18+F23+F30+F40+F41)</f>
        <v>393470</v>
      </c>
      <c r="G17" s="79"/>
      <c r="H17" s="79"/>
      <c r="I17" s="79"/>
      <c r="J17" s="79"/>
      <c r="K17" s="79"/>
      <c r="L17" s="79"/>
      <c r="M17" s="79"/>
      <c r="N17" s="79"/>
      <c r="O17" s="79">
        <f>SUM(O18+O23+O30+O40+O41)</f>
        <v>0</v>
      </c>
      <c r="P17" s="79">
        <f>SUM(P18+P23+P30+P40+P41)</f>
        <v>0</v>
      </c>
    </row>
    <row r="18" spans="1:16" ht="12.75">
      <c r="A18" s="80">
        <v>321</v>
      </c>
      <c r="B18" s="76" t="s">
        <v>29</v>
      </c>
      <c r="C18" s="79">
        <f aca="true" t="shared" si="1" ref="C18:D45">SUM(E18+G18+I18+K18+M18+O18+P18)</f>
        <v>34500</v>
      </c>
      <c r="D18" s="79">
        <f t="shared" si="1"/>
        <v>28900</v>
      </c>
      <c r="E18" s="79">
        <v>34500</v>
      </c>
      <c r="F18" s="79">
        <v>28900</v>
      </c>
      <c r="G18" s="79"/>
      <c r="H18" s="79"/>
      <c r="I18" s="79"/>
      <c r="J18" s="79"/>
      <c r="K18" s="79"/>
      <c r="L18" s="79"/>
      <c r="M18" s="79"/>
      <c r="N18" s="79"/>
      <c r="O18" s="79">
        <f>SUM(O19:O22)</f>
        <v>0</v>
      </c>
      <c r="P18" s="79">
        <f>SUM(P19:P22)</f>
        <v>0</v>
      </c>
    </row>
    <row r="19" spans="1:16" ht="12.75">
      <c r="A19" s="77">
        <v>3211</v>
      </c>
      <c r="B19" s="81" t="s">
        <v>51</v>
      </c>
      <c r="C19" s="79">
        <f t="shared" si="1"/>
        <v>0</v>
      </c>
      <c r="D19" s="79">
        <f t="shared" si="1"/>
        <v>0</v>
      </c>
      <c r="E19" s="78"/>
      <c r="F19" s="78"/>
      <c r="G19" s="82"/>
      <c r="H19" s="82"/>
      <c r="I19" s="82"/>
      <c r="J19" s="82"/>
      <c r="K19" s="78"/>
      <c r="L19" s="78"/>
      <c r="M19" s="82"/>
      <c r="N19" s="82"/>
      <c r="O19" s="82"/>
      <c r="P19" s="82"/>
    </row>
    <row r="20" spans="1:16" ht="25.5">
      <c r="A20" s="77">
        <v>3212</v>
      </c>
      <c r="B20" s="81" t="s">
        <v>54</v>
      </c>
      <c r="C20" s="79">
        <f t="shared" si="1"/>
        <v>0</v>
      </c>
      <c r="D20" s="79">
        <f t="shared" si="1"/>
        <v>0</v>
      </c>
      <c r="E20" s="78"/>
      <c r="F20" s="78"/>
      <c r="G20" s="82"/>
      <c r="H20" s="82"/>
      <c r="I20" s="82"/>
      <c r="J20" s="82"/>
      <c r="K20" s="78"/>
      <c r="L20" s="78"/>
      <c r="M20" s="82"/>
      <c r="N20" s="82"/>
      <c r="O20" s="82"/>
      <c r="P20" s="82"/>
    </row>
    <row r="21" spans="1:16" ht="12.75">
      <c r="A21" s="77">
        <v>3213</v>
      </c>
      <c r="B21" s="81" t="s">
        <v>52</v>
      </c>
      <c r="C21" s="79">
        <f t="shared" si="1"/>
        <v>0</v>
      </c>
      <c r="D21" s="79">
        <f t="shared" si="1"/>
        <v>0</v>
      </c>
      <c r="E21" s="78"/>
      <c r="F21" s="78"/>
      <c r="G21" s="82"/>
      <c r="H21" s="82"/>
      <c r="I21" s="82"/>
      <c r="J21" s="82"/>
      <c r="K21" s="78"/>
      <c r="L21" s="78"/>
      <c r="M21" s="82"/>
      <c r="N21" s="82"/>
      <c r="O21" s="82"/>
      <c r="P21" s="82"/>
    </row>
    <row r="22" spans="1:16" ht="12.75">
      <c r="A22" s="77">
        <v>3214</v>
      </c>
      <c r="B22" s="81" t="s">
        <v>53</v>
      </c>
      <c r="C22" s="79">
        <f t="shared" si="1"/>
        <v>0</v>
      </c>
      <c r="D22" s="79">
        <f t="shared" si="1"/>
        <v>0</v>
      </c>
      <c r="E22" s="78"/>
      <c r="F22" s="78"/>
      <c r="G22" s="82"/>
      <c r="H22" s="82"/>
      <c r="I22" s="82"/>
      <c r="J22" s="82"/>
      <c r="K22" s="78"/>
      <c r="L22" s="78"/>
      <c r="M22" s="82"/>
      <c r="N22" s="82"/>
      <c r="O22" s="82"/>
      <c r="P22" s="82"/>
    </row>
    <row r="23" spans="1:16" ht="12.75">
      <c r="A23" s="80">
        <v>322</v>
      </c>
      <c r="B23" s="76" t="s">
        <v>30</v>
      </c>
      <c r="C23" s="79">
        <f t="shared" si="1"/>
        <v>261800</v>
      </c>
      <c r="D23" s="79">
        <f t="shared" si="1"/>
        <v>260700</v>
      </c>
      <c r="E23" s="79">
        <v>261800</v>
      </c>
      <c r="F23" s="79">
        <v>260700</v>
      </c>
      <c r="G23" s="79"/>
      <c r="H23" s="79"/>
      <c r="I23" s="79"/>
      <c r="J23" s="79"/>
      <c r="K23" s="79"/>
      <c r="L23" s="79"/>
      <c r="M23" s="79"/>
      <c r="N23" s="79"/>
      <c r="O23" s="79">
        <f>SUM(O24:O29)</f>
        <v>0</v>
      </c>
      <c r="P23" s="79">
        <f>SUM(P24:P29)</f>
        <v>0</v>
      </c>
    </row>
    <row r="24" spans="1:16" ht="14.25" customHeight="1">
      <c r="A24" s="77">
        <v>3221</v>
      </c>
      <c r="B24" s="81" t="s">
        <v>55</v>
      </c>
      <c r="C24" s="79">
        <f t="shared" si="1"/>
        <v>0</v>
      </c>
      <c r="D24" s="79">
        <f t="shared" si="1"/>
        <v>0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82"/>
      <c r="P24" s="82"/>
    </row>
    <row r="25" spans="1:16" ht="12.75">
      <c r="A25" s="77">
        <v>3222</v>
      </c>
      <c r="B25" s="81" t="s">
        <v>56</v>
      </c>
      <c r="C25" s="79">
        <f t="shared" si="1"/>
        <v>0</v>
      </c>
      <c r="D25" s="79">
        <f t="shared" si="1"/>
        <v>0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82"/>
      <c r="P25" s="82"/>
    </row>
    <row r="26" spans="1:16" ht="12.75">
      <c r="A26" s="77">
        <v>3223</v>
      </c>
      <c r="B26" s="81" t="s">
        <v>57</v>
      </c>
      <c r="C26" s="79">
        <f t="shared" si="1"/>
        <v>0</v>
      </c>
      <c r="D26" s="79">
        <f t="shared" si="1"/>
        <v>0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82"/>
      <c r="P26" s="82"/>
    </row>
    <row r="27" spans="1:16" ht="14.25" customHeight="1">
      <c r="A27" s="77">
        <v>3224</v>
      </c>
      <c r="B27" s="81" t="s">
        <v>58</v>
      </c>
      <c r="C27" s="79">
        <f t="shared" si="1"/>
        <v>0</v>
      </c>
      <c r="D27" s="79">
        <f t="shared" si="1"/>
        <v>0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82"/>
      <c r="P27" s="82"/>
    </row>
    <row r="28" spans="1:16" ht="12.75">
      <c r="A28" s="77">
        <v>3225</v>
      </c>
      <c r="B28" s="81" t="s">
        <v>59</v>
      </c>
      <c r="C28" s="79">
        <f t="shared" si="1"/>
        <v>0</v>
      </c>
      <c r="D28" s="79">
        <f t="shared" si="1"/>
        <v>0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82"/>
      <c r="P28" s="82"/>
    </row>
    <row r="29" spans="1:16" ht="13.5" customHeight="1">
      <c r="A29" s="77">
        <v>3227</v>
      </c>
      <c r="B29" s="81" t="s">
        <v>60</v>
      </c>
      <c r="C29" s="79">
        <f t="shared" si="1"/>
        <v>0</v>
      </c>
      <c r="D29" s="79">
        <f t="shared" si="1"/>
        <v>0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82"/>
      <c r="P29" s="82"/>
    </row>
    <row r="30" spans="1:16" ht="12.75">
      <c r="A30" s="80">
        <v>323</v>
      </c>
      <c r="B30" s="76" t="s">
        <v>31</v>
      </c>
      <c r="C30" s="79">
        <f t="shared" si="1"/>
        <v>104050</v>
      </c>
      <c r="D30" s="79">
        <f t="shared" si="1"/>
        <v>86000</v>
      </c>
      <c r="E30" s="79">
        <v>104050</v>
      </c>
      <c r="F30" s="79">
        <v>86000</v>
      </c>
      <c r="G30" s="79"/>
      <c r="H30" s="79"/>
      <c r="I30" s="79"/>
      <c r="J30" s="79"/>
      <c r="K30" s="79"/>
      <c r="L30" s="79"/>
      <c r="M30" s="79"/>
      <c r="N30" s="79"/>
      <c r="O30" s="79">
        <f>SUM(O31:O39)</f>
        <v>0</v>
      </c>
      <c r="P30" s="79">
        <f>SUM(P31:P39)</f>
        <v>0</v>
      </c>
    </row>
    <row r="31" spans="1:16" ht="12.75">
      <c r="A31" s="77">
        <v>3231</v>
      </c>
      <c r="B31" s="81" t="s">
        <v>61</v>
      </c>
      <c r="C31" s="79">
        <f t="shared" si="1"/>
        <v>0</v>
      </c>
      <c r="D31" s="79">
        <f t="shared" si="1"/>
        <v>0</v>
      </c>
      <c r="E31" s="78"/>
      <c r="F31" s="78"/>
      <c r="G31" s="78"/>
      <c r="H31" s="78"/>
      <c r="I31" s="78"/>
      <c r="J31" s="78"/>
      <c r="K31" s="78"/>
      <c r="L31" s="78"/>
      <c r="M31" s="82"/>
      <c r="N31" s="82"/>
      <c r="O31" s="82"/>
      <c r="P31" s="82"/>
    </row>
    <row r="32" spans="1:16" ht="12.75">
      <c r="A32" s="77">
        <v>3232</v>
      </c>
      <c r="B32" s="81" t="s">
        <v>62</v>
      </c>
      <c r="C32" s="79">
        <f t="shared" si="1"/>
        <v>0</v>
      </c>
      <c r="D32" s="79">
        <f t="shared" si="1"/>
        <v>0</v>
      </c>
      <c r="E32" s="78"/>
      <c r="F32" s="78"/>
      <c r="G32" s="78"/>
      <c r="H32" s="78"/>
      <c r="I32" s="78"/>
      <c r="J32" s="78"/>
      <c r="K32" s="78"/>
      <c r="L32" s="78"/>
      <c r="M32" s="82"/>
      <c r="N32" s="82"/>
      <c r="O32" s="82"/>
      <c r="P32" s="82"/>
    </row>
    <row r="33" spans="1:16" ht="12.75">
      <c r="A33" s="77">
        <v>3233</v>
      </c>
      <c r="B33" s="81" t="s">
        <v>63</v>
      </c>
      <c r="C33" s="79">
        <f t="shared" si="1"/>
        <v>0</v>
      </c>
      <c r="D33" s="79">
        <f t="shared" si="1"/>
        <v>0</v>
      </c>
      <c r="E33" s="78"/>
      <c r="F33" s="78"/>
      <c r="G33" s="78"/>
      <c r="H33" s="78"/>
      <c r="I33" s="78"/>
      <c r="J33" s="78"/>
      <c r="K33" s="78"/>
      <c r="L33" s="78"/>
      <c r="M33" s="82"/>
      <c r="N33" s="82"/>
      <c r="O33" s="82"/>
      <c r="P33" s="82"/>
    </row>
    <row r="34" spans="1:16" ht="12.75">
      <c r="A34" s="77">
        <v>3234</v>
      </c>
      <c r="B34" s="81" t="s">
        <v>64</v>
      </c>
      <c r="C34" s="79">
        <f t="shared" si="1"/>
        <v>0</v>
      </c>
      <c r="D34" s="79">
        <f t="shared" si="1"/>
        <v>0</v>
      </c>
      <c r="E34" s="78"/>
      <c r="F34" s="78"/>
      <c r="G34" s="78"/>
      <c r="H34" s="78"/>
      <c r="I34" s="78"/>
      <c r="J34" s="78"/>
      <c r="K34" s="78"/>
      <c r="L34" s="78"/>
      <c r="M34" s="82"/>
      <c r="N34" s="82"/>
      <c r="O34" s="82"/>
      <c r="P34" s="82"/>
    </row>
    <row r="35" spans="1:16" ht="12.75">
      <c r="A35" s="77">
        <v>3235</v>
      </c>
      <c r="B35" s="81" t="s">
        <v>65</v>
      </c>
      <c r="C35" s="79">
        <f t="shared" si="1"/>
        <v>0</v>
      </c>
      <c r="D35" s="79">
        <f t="shared" si="1"/>
        <v>0</v>
      </c>
      <c r="E35" s="78"/>
      <c r="F35" s="78"/>
      <c r="G35" s="78"/>
      <c r="H35" s="78"/>
      <c r="I35" s="78"/>
      <c r="J35" s="78"/>
      <c r="K35" s="78"/>
      <c r="L35" s="78"/>
      <c r="M35" s="82"/>
      <c r="N35" s="82"/>
      <c r="O35" s="82"/>
      <c r="P35" s="82"/>
    </row>
    <row r="36" spans="1:16" ht="12.75">
      <c r="A36" s="77">
        <v>3236</v>
      </c>
      <c r="B36" s="81" t="s">
        <v>66</v>
      </c>
      <c r="C36" s="79">
        <f t="shared" si="1"/>
        <v>0</v>
      </c>
      <c r="D36" s="79">
        <f t="shared" si="1"/>
        <v>0</v>
      </c>
      <c r="E36" s="78"/>
      <c r="F36" s="78"/>
      <c r="G36" s="78"/>
      <c r="H36" s="78"/>
      <c r="I36" s="78"/>
      <c r="J36" s="78"/>
      <c r="K36" s="78"/>
      <c r="L36" s="78"/>
      <c r="M36" s="82"/>
      <c r="N36" s="82"/>
      <c r="O36" s="82"/>
      <c r="P36" s="82"/>
    </row>
    <row r="37" spans="1:16" ht="12.75">
      <c r="A37" s="77">
        <v>3237</v>
      </c>
      <c r="B37" s="81" t="s">
        <v>67</v>
      </c>
      <c r="C37" s="79">
        <f t="shared" si="1"/>
        <v>0</v>
      </c>
      <c r="D37" s="79">
        <f t="shared" si="1"/>
        <v>0</v>
      </c>
      <c r="E37" s="78"/>
      <c r="F37" s="78"/>
      <c r="G37" s="78"/>
      <c r="H37" s="78"/>
      <c r="I37" s="78"/>
      <c r="J37" s="78"/>
      <c r="K37" s="78"/>
      <c r="L37" s="78"/>
      <c r="M37" s="82"/>
      <c r="N37" s="82"/>
      <c r="O37" s="82"/>
      <c r="P37" s="82"/>
    </row>
    <row r="38" spans="1:16" ht="12.75">
      <c r="A38" s="77">
        <v>3238</v>
      </c>
      <c r="B38" s="81" t="s">
        <v>68</v>
      </c>
      <c r="C38" s="79">
        <f t="shared" si="1"/>
        <v>0</v>
      </c>
      <c r="D38" s="79">
        <f t="shared" si="1"/>
        <v>0</v>
      </c>
      <c r="E38" s="78"/>
      <c r="F38" s="78"/>
      <c r="G38" s="78"/>
      <c r="H38" s="78"/>
      <c r="I38" s="78"/>
      <c r="J38" s="78"/>
      <c r="K38" s="78"/>
      <c r="L38" s="78"/>
      <c r="M38" s="82"/>
      <c r="N38" s="82"/>
      <c r="O38" s="82"/>
      <c r="P38" s="82"/>
    </row>
    <row r="39" spans="1:16" ht="12.75">
      <c r="A39" s="77">
        <v>3239</v>
      </c>
      <c r="B39" s="81" t="s">
        <v>69</v>
      </c>
      <c r="C39" s="79">
        <f t="shared" si="1"/>
        <v>0</v>
      </c>
      <c r="D39" s="79">
        <f t="shared" si="1"/>
        <v>0</v>
      </c>
      <c r="E39" s="78"/>
      <c r="F39" s="78"/>
      <c r="G39" s="78"/>
      <c r="H39" s="78"/>
      <c r="I39" s="78"/>
      <c r="J39" s="78"/>
      <c r="K39" s="78"/>
      <c r="L39" s="78"/>
      <c r="M39" s="82"/>
      <c r="N39" s="82"/>
      <c r="O39" s="82"/>
      <c r="P39" s="82"/>
    </row>
    <row r="40" spans="1:16" ht="25.5" customHeight="1">
      <c r="A40" s="80">
        <v>324</v>
      </c>
      <c r="B40" s="76" t="s">
        <v>44</v>
      </c>
      <c r="C40" s="79">
        <f t="shared" si="1"/>
        <v>0</v>
      </c>
      <c r="D40" s="79">
        <f t="shared" si="1"/>
        <v>170</v>
      </c>
      <c r="E40" s="79">
        <v>0</v>
      </c>
      <c r="F40" s="79">
        <v>170</v>
      </c>
      <c r="G40" s="78"/>
      <c r="H40" s="78"/>
      <c r="I40" s="78"/>
      <c r="J40" s="78"/>
      <c r="K40" s="78"/>
      <c r="L40" s="78"/>
      <c r="M40" s="82"/>
      <c r="N40" s="82"/>
      <c r="O40" s="82"/>
      <c r="P40" s="82"/>
    </row>
    <row r="41" spans="1:16" ht="25.5">
      <c r="A41" s="80">
        <v>329</v>
      </c>
      <c r="B41" s="76" t="s">
        <v>32</v>
      </c>
      <c r="C41" s="79">
        <f t="shared" si="1"/>
        <v>15350</v>
      </c>
      <c r="D41" s="79">
        <f t="shared" si="1"/>
        <v>17700</v>
      </c>
      <c r="E41" s="79">
        <v>15350</v>
      </c>
      <c r="F41" s="79">
        <v>17700</v>
      </c>
      <c r="G41" s="79"/>
      <c r="H41" s="79"/>
      <c r="I41" s="79"/>
      <c r="J41" s="79"/>
      <c r="K41" s="79"/>
      <c r="L41" s="79"/>
      <c r="M41" s="79"/>
      <c r="N41" s="79"/>
      <c r="O41" s="79">
        <f>SUM(O42:O45)</f>
        <v>0</v>
      </c>
      <c r="P41" s="79">
        <f>SUM(P42:P45)</f>
        <v>0</v>
      </c>
    </row>
    <row r="42" spans="1:16" ht="12.75">
      <c r="A42" s="77">
        <v>3293</v>
      </c>
      <c r="B42" s="81" t="s">
        <v>89</v>
      </c>
      <c r="C42" s="79">
        <f t="shared" si="1"/>
        <v>0</v>
      </c>
      <c r="D42" s="79">
        <f t="shared" si="1"/>
        <v>0</v>
      </c>
      <c r="E42" s="78"/>
      <c r="F42" s="78"/>
      <c r="G42" s="82"/>
      <c r="H42" s="82"/>
      <c r="I42" s="78"/>
      <c r="J42" s="78"/>
      <c r="K42" s="82"/>
      <c r="L42" s="82"/>
      <c r="M42" s="82"/>
      <c r="N42" s="82"/>
      <c r="O42" s="82"/>
      <c r="P42" s="82"/>
    </row>
    <row r="43" spans="1:16" ht="12.75">
      <c r="A43" s="77">
        <v>3294</v>
      </c>
      <c r="B43" s="81" t="s">
        <v>70</v>
      </c>
      <c r="C43" s="79">
        <f t="shared" si="1"/>
        <v>0</v>
      </c>
      <c r="D43" s="79">
        <f t="shared" si="1"/>
        <v>0</v>
      </c>
      <c r="E43" s="78"/>
      <c r="F43" s="78"/>
      <c r="G43" s="82"/>
      <c r="H43" s="82"/>
      <c r="I43" s="78"/>
      <c r="J43" s="78"/>
      <c r="K43" s="82"/>
      <c r="L43" s="82"/>
      <c r="M43" s="82"/>
      <c r="N43" s="82"/>
      <c r="O43" s="82"/>
      <c r="P43" s="82"/>
    </row>
    <row r="44" spans="1:16" ht="12.75">
      <c r="A44" s="77">
        <v>3295</v>
      </c>
      <c r="B44" s="81" t="s">
        <v>71</v>
      </c>
      <c r="C44" s="79">
        <f t="shared" si="1"/>
        <v>0</v>
      </c>
      <c r="D44" s="79">
        <f t="shared" si="1"/>
        <v>0</v>
      </c>
      <c r="E44" s="78"/>
      <c r="F44" s="78"/>
      <c r="G44" s="82"/>
      <c r="H44" s="82"/>
      <c r="I44" s="78"/>
      <c r="J44" s="78"/>
      <c r="K44" s="82"/>
      <c r="L44" s="82"/>
      <c r="M44" s="82"/>
      <c r="N44" s="82"/>
      <c r="O44" s="82"/>
      <c r="P44" s="82"/>
    </row>
    <row r="45" spans="1:16" ht="12.75">
      <c r="A45" s="77">
        <v>3299</v>
      </c>
      <c r="B45" s="81" t="s">
        <v>32</v>
      </c>
      <c r="C45" s="79">
        <f t="shared" si="1"/>
        <v>0</v>
      </c>
      <c r="D45" s="79">
        <f t="shared" si="1"/>
        <v>0</v>
      </c>
      <c r="E45" s="78"/>
      <c r="F45" s="78"/>
      <c r="G45" s="82"/>
      <c r="H45" s="82"/>
      <c r="I45" s="78"/>
      <c r="J45" s="78"/>
      <c r="K45" s="82"/>
      <c r="L45" s="82"/>
      <c r="M45" s="82"/>
      <c r="N45" s="82"/>
      <c r="O45" s="82"/>
      <c r="P45" s="82"/>
    </row>
    <row r="46" spans="1:16" s="6" customFormat="1" ht="12.75">
      <c r="A46" s="80">
        <v>34</v>
      </c>
      <c r="B46" s="76" t="s">
        <v>33</v>
      </c>
      <c r="C46" s="79">
        <f>C47</f>
        <v>3300</v>
      </c>
      <c r="D46" s="79">
        <f>D47</f>
        <v>3000</v>
      </c>
      <c r="E46" s="79">
        <f>E47</f>
        <v>3300</v>
      </c>
      <c r="F46" s="79">
        <f>F47</f>
        <v>3000</v>
      </c>
      <c r="G46" s="79"/>
      <c r="H46" s="79"/>
      <c r="I46" s="79"/>
      <c r="J46" s="79"/>
      <c r="K46" s="79"/>
      <c r="L46" s="79"/>
      <c r="M46" s="79"/>
      <c r="N46" s="79"/>
      <c r="O46" s="79">
        <f>O47</f>
        <v>0</v>
      </c>
      <c r="P46" s="79">
        <f>P47</f>
        <v>0</v>
      </c>
    </row>
    <row r="47" spans="1:16" ht="12.75">
      <c r="A47" s="80">
        <v>343</v>
      </c>
      <c r="B47" s="76" t="s">
        <v>34</v>
      </c>
      <c r="C47" s="79">
        <f>SUM(E47+G47+I47+K47+M47+O47+P47)</f>
        <v>3300</v>
      </c>
      <c r="D47" s="79">
        <f>SUM(F47+H47+J47+L47+N47+P47+Q47)</f>
        <v>3000</v>
      </c>
      <c r="E47" s="79">
        <v>3300</v>
      </c>
      <c r="F47" s="79">
        <v>3000</v>
      </c>
      <c r="G47" s="79"/>
      <c r="H47" s="79"/>
      <c r="I47" s="79"/>
      <c r="J47" s="79"/>
      <c r="K47" s="79"/>
      <c r="L47" s="79"/>
      <c r="M47" s="79"/>
      <c r="N47" s="79"/>
      <c r="O47" s="79">
        <f>O48</f>
        <v>0</v>
      </c>
      <c r="P47" s="79">
        <f>P48</f>
        <v>0</v>
      </c>
    </row>
    <row r="48" spans="1:16" ht="12.75">
      <c r="A48" s="77">
        <v>3431</v>
      </c>
      <c r="B48" s="81" t="s">
        <v>72</v>
      </c>
      <c r="C48" s="79">
        <f>SUM(E48+G48+I48+K48+M48+O48+P48)</f>
        <v>0</v>
      </c>
      <c r="D48" s="79">
        <f>SUM(F48+H48+J48+L48+N48+P48+Q48)</f>
        <v>0</v>
      </c>
      <c r="E48" s="78"/>
      <c r="F48" s="78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s="6" customFormat="1" ht="25.5">
      <c r="A49" s="80">
        <v>4</v>
      </c>
      <c r="B49" s="76" t="s">
        <v>36</v>
      </c>
      <c r="C49" s="79">
        <f>C50</f>
        <v>0</v>
      </c>
      <c r="D49" s="79">
        <f>D50</f>
        <v>7000</v>
      </c>
      <c r="E49" s="79">
        <f>E50</f>
        <v>0</v>
      </c>
      <c r="F49" s="79">
        <f>F50</f>
        <v>7000</v>
      </c>
      <c r="G49" s="79"/>
      <c r="H49" s="79"/>
      <c r="I49" s="79"/>
      <c r="J49" s="79"/>
      <c r="K49" s="79"/>
      <c r="L49" s="79"/>
      <c r="M49" s="79"/>
      <c r="N49" s="79"/>
      <c r="O49" s="79">
        <f>O50</f>
        <v>0</v>
      </c>
      <c r="P49" s="79">
        <f>P50</f>
        <v>0</v>
      </c>
    </row>
    <row r="50" spans="1:16" s="6" customFormat="1" ht="25.5">
      <c r="A50" s="80">
        <v>42</v>
      </c>
      <c r="B50" s="76" t="s">
        <v>37</v>
      </c>
      <c r="C50" s="79">
        <f>SUM(C51+C54)</f>
        <v>0</v>
      </c>
      <c r="D50" s="79">
        <f>SUM(D51+D54+D56)</f>
        <v>7000</v>
      </c>
      <c r="E50" s="79">
        <f>SUM(E51+E54)</f>
        <v>0</v>
      </c>
      <c r="F50" s="79">
        <f>SUM(F51+F54+F56)</f>
        <v>7000</v>
      </c>
      <c r="G50" s="79"/>
      <c r="H50" s="79"/>
      <c r="I50" s="79"/>
      <c r="J50" s="79"/>
      <c r="K50" s="79"/>
      <c r="L50" s="79"/>
      <c r="M50" s="79"/>
      <c r="N50" s="79"/>
      <c r="O50" s="79">
        <f>SUM(O51+O54)</f>
        <v>0</v>
      </c>
      <c r="P50" s="79">
        <f>SUM(P51+P54)</f>
        <v>0</v>
      </c>
    </row>
    <row r="51" spans="1:16" ht="12.75">
      <c r="A51" s="80">
        <v>422</v>
      </c>
      <c r="B51" s="76" t="s">
        <v>35</v>
      </c>
      <c r="C51" s="79">
        <f aca="true" t="shared" si="2" ref="C51:D55">SUM(E51+G51+I51+K51+M51+O51+P51)</f>
        <v>0</v>
      </c>
      <c r="D51" s="79">
        <f t="shared" si="2"/>
        <v>5700</v>
      </c>
      <c r="E51" s="79">
        <f>SUM(E52:E53)</f>
        <v>0</v>
      </c>
      <c r="F51" s="79">
        <v>5700</v>
      </c>
      <c r="G51" s="79"/>
      <c r="H51" s="79"/>
      <c r="I51" s="79"/>
      <c r="J51" s="79"/>
      <c r="K51" s="79"/>
      <c r="L51" s="79"/>
      <c r="M51" s="79"/>
      <c r="N51" s="79"/>
      <c r="O51" s="79">
        <f>SUM(O52:O53)</f>
        <v>0</v>
      </c>
      <c r="P51" s="79">
        <f>SUM(P52:P53)</f>
        <v>0</v>
      </c>
    </row>
    <row r="52" spans="1:16" ht="12.75">
      <c r="A52" s="77">
        <v>4221</v>
      </c>
      <c r="B52" s="81" t="s">
        <v>48</v>
      </c>
      <c r="C52" s="79">
        <f t="shared" si="2"/>
        <v>0</v>
      </c>
      <c r="D52" s="79">
        <f t="shared" si="2"/>
        <v>0</v>
      </c>
      <c r="E52" s="82"/>
      <c r="F52" s="82"/>
      <c r="G52" s="78"/>
      <c r="H52" s="78"/>
      <c r="I52" s="82"/>
      <c r="J52" s="82"/>
      <c r="K52" s="78"/>
      <c r="L52" s="78"/>
      <c r="M52" s="78"/>
      <c r="N52" s="78"/>
      <c r="O52" s="82"/>
      <c r="P52" s="82"/>
    </row>
    <row r="53" spans="1:16" ht="12.75">
      <c r="A53" s="77">
        <v>4226</v>
      </c>
      <c r="B53" s="81" t="s">
        <v>49</v>
      </c>
      <c r="C53" s="79">
        <f t="shared" si="2"/>
        <v>0</v>
      </c>
      <c r="D53" s="79">
        <f t="shared" si="2"/>
        <v>0</v>
      </c>
      <c r="E53" s="82"/>
      <c r="F53" s="82"/>
      <c r="G53" s="78"/>
      <c r="H53" s="78"/>
      <c r="I53" s="82"/>
      <c r="J53" s="82"/>
      <c r="K53" s="78"/>
      <c r="L53" s="78"/>
      <c r="M53" s="78"/>
      <c r="N53" s="78"/>
      <c r="O53" s="82"/>
      <c r="P53" s="82"/>
    </row>
    <row r="54" spans="1:16" ht="25.5">
      <c r="A54" s="80">
        <v>424</v>
      </c>
      <c r="B54" s="76" t="s">
        <v>38</v>
      </c>
      <c r="C54" s="79">
        <f t="shared" si="2"/>
        <v>0</v>
      </c>
      <c r="D54" s="79">
        <f t="shared" si="2"/>
        <v>1200</v>
      </c>
      <c r="E54" s="79">
        <f>E55</f>
        <v>0</v>
      </c>
      <c r="F54" s="79">
        <v>1200</v>
      </c>
      <c r="G54" s="79"/>
      <c r="H54" s="79"/>
      <c r="I54" s="79"/>
      <c r="J54" s="79"/>
      <c r="K54" s="79"/>
      <c r="L54" s="79"/>
      <c r="M54" s="79"/>
      <c r="N54" s="79"/>
      <c r="O54" s="79">
        <f>O55</f>
        <v>0</v>
      </c>
      <c r="P54" s="79">
        <f>P55</f>
        <v>0</v>
      </c>
    </row>
    <row r="55" spans="1:16" ht="12.75">
      <c r="A55" s="77">
        <v>4241</v>
      </c>
      <c r="B55" s="81" t="s">
        <v>50</v>
      </c>
      <c r="C55" s="79">
        <f t="shared" si="2"/>
        <v>0</v>
      </c>
      <c r="D55" s="79">
        <f t="shared" si="2"/>
        <v>0</v>
      </c>
      <c r="E55" s="78"/>
      <c r="F55" s="78"/>
      <c r="G55" s="82"/>
      <c r="H55" s="82"/>
      <c r="I55" s="82"/>
      <c r="J55" s="82"/>
      <c r="K55" s="78"/>
      <c r="L55" s="78"/>
      <c r="M55" s="78"/>
      <c r="N55" s="78"/>
      <c r="O55" s="82"/>
      <c r="P55" s="82"/>
    </row>
    <row r="56" spans="1:16" ht="12.75">
      <c r="A56" s="80">
        <v>426</v>
      </c>
      <c r="B56" s="76" t="s">
        <v>127</v>
      </c>
      <c r="C56" s="79">
        <f>SUM(E56+G56+I56+K56+M56+O56+P56)</f>
        <v>0</v>
      </c>
      <c r="D56" s="79">
        <f>SUM(F56+H56+J56+L56+N56+P56+Q56)</f>
        <v>100</v>
      </c>
      <c r="E56" s="79">
        <f>E57</f>
        <v>0</v>
      </c>
      <c r="F56" s="79">
        <v>100</v>
      </c>
      <c r="G56" s="79"/>
      <c r="H56" s="79"/>
      <c r="I56" s="79"/>
      <c r="J56" s="79"/>
      <c r="K56" s="79"/>
      <c r="L56" s="79"/>
      <c r="M56" s="79"/>
      <c r="N56" s="79"/>
      <c r="O56" s="79">
        <f>O57</f>
        <v>0</v>
      </c>
      <c r="P56" s="79">
        <f>P57</f>
        <v>0</v>
      </c>
    </row>
    <row r="57" spans="1:16" ht="12.75">
      <c r="A57" s="77">
        <v>4263</v>
      </c>
      <c r="B57" s="81" t="s">
        <v>128</v>
      </c>
      <c r="C57" s="79">
        <f>SUM(E57+G57+I57+K57+M57+O57+P57)</f>
        <v>0</v>
      </c>
      <c r="D57" s="79">
        <f>SUM(F57+H57+J57+L57+N57+P57+Q57)</f>
        <v>0</v>
      </c>
      <c r="E57" s="78"/>
      <c r="F57" s="78"/>
      <c r="G57" s="82"/>
      <c r="H57" s="82"/>
      <c r="I57" s="82"/>
      <c r="J57" s="82"/>
      <c r="K57" s="78"/>
      <c r="L57" s="78"/>
      <c r="M57" s="78"/>
      <c r="N57" s="78"/>
      <c r="O57" s="82"/>
      <c r="P57" s="82"/>
    </row>
    <row r="58" spans="1:16" ht="12.75">
      <c r="A58" s="80"/>
      <c r="B58" s="76" t="s">
        <v>77</v>
      </c>
      <c r="C58" s="79">
        <f aca="true" t="shared" si="3" ref="C58:P58">C9+C49</f>
        <v>419000</v>
      </c>
      <c r="D58" s="79">
        <f>D9+D49</f>
        <v>403470</v>
      </c>
      <c r="E58" s="79">
        <f t="shared" si="3"/>
        <v>419000</v>
      </c>
      <c r="F58" s="79">
        <f>F9+F49</f>
        <v>403470</v>
      </c>
      <c r="G58" s="79">
        <f t="shared" si="3"/>
        <v>0</v>
      </c>
      <c r="H58" s="79">
        <f>H9+H49</f>
        <v>0</v>
      </c>
      <c r="I58" s="79">
        <f t="shared" si="3"/>
        <v>0</v>
      </c>
      <c r="J58" s="79">
        <f>J9+J49</f>
        <v>0</v>
      </c>
      <c r="K58" s="79">
        <f t="shared" si="3"/>
        <v>0</v>
      </c>
      <c r="L58" s="79">
        <f>L9+L49</f>
        <v>0</v>
      </c>
      <c r="M58" s="79">
        <f t="shared" si="3"/>
        <v>0</v>
      </c>
      <c r="N58" s="79">
        <f>N9+N49</f>
        <v>0</v>
      </c>
      <c r="O58" s="79">
        <f t="shared" si="3"/>
        <v>0</v>
      </c>
      <c r="P58" s="79">
        <f t="shared" si="3"/>
        <v>0</v>
      </c>
    </row>
    <row r="59" spans="1:16" s="6" customFormat="1" ht="12.75" customHeight="1">
      <c r="A59" s="114"/>
      <c r="B59" s="115" t="s">
        <v>74</v>
      </c>
      <c r="C59" s="84"/>
      <c r="D59" s="84"/>
      <c r="E59" s="84"/>
      <c r="F59" s="84"/>
      <c r="G59" s="84"/>
      <c r="H59" s="84"/>
      <c r="I59" s="101" t="s">
        <v>95</v>
      </c>
      <c r="J59" s="101" t="s">
        <v>95</v>
      </c>
      <c r="K59" s="84" t="s">
        <v>94</v>
      </c>
      <c r="L59" s="84" t="s">
        <v>94</v>
      </c>
      <c r="M59" s="84"/>
      <c r="N59" s="84"/>
      <c r="O59" s="84"/>
      <c r="P59" s="84"/>
    </row>
    <row r="60" spans="1:16" s="6" customFormat="1" ht="12.75">
      <c r="A60" s="116" t="s">
        <v>42</v>
      </c>
      <c r="B60" s="115" t="s">
        <v>88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1:16" s="6" customFormat="1" ht="12.75">
      <c r="A61" s="80">
        <v>3</v>
      </c>
      <c r="B61" s="76" t="s">
        <v>23</v>
      </c>
      <c r="C61" s="79">
        <f aca="true" t="shared" si="4" ref="C61:P61">C62+C70+C99</f>
        <v>148900</v>
      </c>
      <c r="D61" s="79">
        <f>D62+D70+D99</f>
        <v>186780</v>
      </c>
      <c r="E61" s="79">
        <f t="shared" si="4"/>
        <v>0</v>
      </c>
      <c r="F61" s="79">
        <f>F62+F70+F99</f>
        <v>0</v>
      </c>
      <c r="G61" s="79">
        <f t="shared" si="4"/>
        <v>0</v>
      </c>
      <c r="H61" s="79">
        <f>H62+H70+H99</f>
        <v>0</v>
      </c>
      <c r="I61" s="79">
        <f t="shared" si="4"/>
        <v>61200</v>
      </c>
      <c r="J61" s="79">
        <f>J62+J70+J99</f>
        <v>67000</v>
      </c>
      <c r="K61" s="79">
        <f t="shared" si="4"/>
        <v>87700</v>
      </c>
      <c r="L61" s="79">
        <f>L62+L70+L99</f>
        <v>119780</v>
      </c>
      <c r="M61" s="79">
        <f t="shared" si="4"/>
        <v>0</v>
      </c>
      <c r="N61" s="79">
        <f>N62+N70+N99</f>
        <v>0</v>
      </c>
      <c r="O61" s="79">
        <f t="shared" si="4"/>
        <v>0</v>
      </c>
      <c r="P61" s="79">
        <f t="shared" si="4"/>
        <v>0</v>
      </c>
    </row>
    <row r="62" spans="1:16" ht="12.75">
      <c r="A62" s="80">
        <v>31</v>
      </c>
      <c r="B62" s="76" t="s">
        <v>24</v>
      </c>
      <c r="C62" s="79">
        <f>SUM(C63+C65+C67)</f>
        <v>98500</v>
      </c>
      <c r="D62" s="79">
        <f>SUM(D63+D65+D67)</f>
        <v>135050</v>
      </c>
      <c r="E62" s="79">
        <f>SUM(E63+E65+E67)</f>
        <v>0</v>
      </c>
      <c r="F62" s="79">
        <f>SUM(F63+F65+F67)</f>
        <v>0</v>
      </c>
      <c r="G62" s="79">
        <f aca="true" t="shared" si="5" ref="G62:P62">SUM(G63+G65+G67)</f>
        <v>0</v>
      </c>
      <c r="H62" s="79">
        <f>SUM(H63+H65+H67)</f>
        <v>0</v>
      </c>
      <c r="I62" s="79">
        <f t="shared" si="5"/>
        <v>18000</v>
      </c>
      <c r="J62" s="79">
        <f>SUM(J63+J65+J67)</f>
        <v>27000</v>
      </c>
      <c r="K62" s="79">
        <f t="shared" si="5"/>
        <v>80500</v>
      </c>
      <c r="L62" s="79">
        <f>SUM(L63+L65+L67)</f>
        <v>108050</v>
      </c>
      <c r="M62" s="79">
        <f t="shared" si="5"/>
        <v>0</v>
      </c>
      <c r="N62" s="79">
        <f>SUM(N63+N65+N67)</f>
        <v>0</v>
      </c>
      <c r="O62" s="79">
        <f t="shared" si="5"/>
        <v>0</v>
      </c>
      <c r="P62" s="79">
        <f t="shared" si="5"/>
        <v>0</v>
      </c>
    </row>
    <row r="63" spans="1:16" ht="12.75">
      <c r="A63" s="80">
        <v>311</v>
      </c>
      <c r="B63" s="76" t="s">
        <v>25</v>
      </c>
      <c r="C63" s="79">
        <f aca="true" t="shared" si="6" ref="C63:D69">SUM(E63+G63+I63+K63+M63+O63+P63)</f>
        <v>95208</v>
      </c>
      <c r="D63" s="79">
        <f t="shared" si="6"/>
        <v>124700</v>
      </c>
      <c r="E63" s="79">
        <f>E64</f>
        <v>0</v>
      </c>
      <c r="F63" s="79">
        <f>F64</f>
        <v>0</v>
      </c>
      <c r="G63" s="79">
        <f>G64</f>
        <v>0</v>
      </c>
      <c r="H63" s="79">
        <f>H64</f>
        <v>0</v>
      </c>
      <c r="I63" s="79">
        <v>18000</v>
      </c>
      <c r="J63" s="79">
        <v>27000</v>
      </c>
      <c r="K63" s="79">
        <v>77208</v>
      </c>
      <c r="L63" s="79">
        <v>97700</v>
      </c>
      <c r="M63" s="79">
        <f>M64</f>
        <v>0</v>
      </c>
      <c r="N63" s="79">
        <f>N64</f>
        <v>0</v>
      </c>
      <c r="O63" s="79">
        <f>O64</f>
        <v>0</v>
      </c>
      <c r="P63" s="79">
        <f>P64</f>
        <v>0</v>
      </c>
    </row>
    <row r="64" spans="1:16" ht="12.75">
      <c r="A64" s="77">
        <v>3111</v>
      </c>
      <c r="B64" s="81" t="s">
        <v>25</v>
      </c>
      <c r="C64" s="79">
        <f t="shared" si="6"/>
        <v>0</v>
      </c>
      <c r="D64" s="79">
        <f t="shared" si="6"/>
        <v>0</v>
      </c>
      <c r="E64" s="78"/>
      <c r="F64" s="78"/>
      <c r="G64" s="82"/>
      <c r="H64" s="82"/>
      <c r="I64" s="78"/>
      <c r="J64" s="78"/>
      <c r="K64" s="78"/>
      <c r="L64" s="78"/>
      <c r="M64" s="82"/>
      <c r="N64" s="82"/>
      <c r="O64" s="82"/>
      <c r="P64" s="82"/>
    </row>
    <row r="65" spans="1:16" ht="12.75">
      <c r="A65" s="80">
        <v>312</v>
      </c>
      <c r="B65" s="76" t="s">
        <v>26</v>
      </c>
      <c r="C65" s="79">
        <f t="shared" si="6"/>
        <v>2500</v>
      </c>
      <c r="D65" s="79">
        <f t="shared" si="6"/>
        <v>4250</v>
      </c>
      <c r="E65" s="79">
        <f>E66</f>
        <v>0</v>
      </c>
      <c r="F65" s="79">
        <f>F66</f>
        <v>0</v>
      </c>
      <c r="G65" s="79">
        <f aca="true" t="shared" si="7" ref="G65:P65">G66</f>
        <v>0</v>
      </c>
      <c r="H65" s="79">
        <f t="shared" si="7"/>
        <v>0</v>
      </c>
      <c r="I65" s="79">
        <f t="shared" si="7"/>
        <v>0</v>
      </c>
      <c r="J65" s="79">
        <f t="shared" si="7"/>
        <v>0</v>
      </c>
      <c r="K65" s="79">
        <v>2500</v>
      </c>
      <c r="L65" s="79">
        <v>4250</v>
      </c>
      <c r="M65" s="79">
        <f t="shared" si="7"/>
        <v>0</v>
      </c>
      <c r="N65" s="79">
        <f t="shared" si="7"/>
        <v>0</v>
      </c>
      <c r="O65" s="79">
        <f t="shared" si="7"/>
        <v>0</v>
      </c>
      <c r="P65" s="79">
        <f t="shared" si="7"/>
        <v>0</v>
      </c>
    </row>
    <row r="66" spans="1:16" s="6" customFormat="1" ht="12.75" customHeight="1">
      <c r="A66" s="77">
        <v>3121</v>
      </c>
      <c r="B66" s="81" t="s">
        <v>26</v>
      </c>
      <c r="C66" s="79">
        <f t="shared" si="6"/>
        <v>0</v>
      </c>
      <c r="D66" s="79">
        <f t="shared" si="6"/>
        <v>0</v>
      </c>
      <c r="E66" s="82"/>
      <c r="F66" s="82"/>
      <c r="G66" s="82"/>
      <c r="H66" s="82"/>
      <c r="I66" s="82"/>
      <c r="J66" s="82"/>
      <c r="K66" s="78"/>
      <c r="L66" s="78"/>
      <c r="M66" s="82"/>
      <c r="N66" s="82"/>
      <c r="O66" s="82"/>
      <c r="P66" s="82"/>
    </row>
    <row r="67" spans="1:16" s="6" customFormat="1" ht="12.75">
      <c r="A67" s="80">
        <v>313</v>
      </c>
      <c r="B67" s="76" t="s">
        <v>27</v>
      </c>
      <c r="C67" s="79">
        <f t="shared" si="6"/>
        <v>792</v>
      </c>
      <c r="D67" s="79">
        <f t="shared" si="6"/>
        <v>6100</v>
      </c>
      <c r="E67" s="79">
        <f>E68</f>
        <v>0</v>
      </c>
      <c r="F67" s="79">
        <f>F68</f>
        <v>0</v>
      </c>
      <c r="G67" s="79">
        <f aca="true" t="shared" si="8" ref="G67:P67">G68</f>
        <v>0</v>
      </c>
      <c r="H67" s="79">
        <f t="shared" si="8"/>
        <v>0</v>
      </c>
      <c r="I67" s="79">
        <f t="shared" si="8"/>
        <v>0</v>
      </c>
      <c r="J67" s="79">
        <f t="shared" si="8"/>
        <v>0</v>
      </c>
      <c r="K67" s="79">
        <v>792</v>
      </c>
      <c r="L67" s="79">
        <v>6100</v>
      </c>
      <c r="M67" s="79">
        <f t="shared" si="8"/>
        <v>0</v>
      </c>
      <c r="N67" s="79">
        <f t="shared" si="8"/>
        <v>0</v>
      </c>
      <c r="O67" s="79">
        <f t="shared" si="8"/>
        <v>0</v>
      </c>
      <c r="P67" s="79">
        <f t="shared" si="8"/>
        <v>0</v>
      </c>
    </row>
    <row r="68" spans="1:16" s="6" customFormat="1" ht="12.75">
      <c r="A68" s="77">
        <v>3132</v>
      </c>
      <c r="B68" s="81" t="s">
        <v>85</v>
      </c>
      <c r="C68" s="79">
        <f t="shared" si="6"/>
        <v>0</v>
      </c>
      <c r="D68" s="79">
        <f t="shared" si="6"/>
        <v>0</v>
      </c>
      <c r="E68" s="78"/>
      <c r="F68" s="78"/>
      <c r="G68" s="82"/>
      <c r="H68" s="82"/>
      <c r="I68" s="78">
        <v>0</v>
      </c>
      <c r="J68" s="78">
        <v>0</v>
      </c>
      <c r="K68" s="78"/>
      <c r="L68" s="78"/>
      <c r="M68" s="82"/>
      <c r="N68" s="82"/>
      <c r="O68" s="82"/>
      <c r="P68" s="82"/>
    </row>
    <row r="69" spans="1:16" s="6" customFormat="1" ht="12.75">
      <c r="A69" s="77">
        <v>3133</v>
      </c>
      <c r="B69" s="81" t="s">
        <v>86</v>
      </c>
      <c r="C69" s="79">
        <f t="shared" si="6"/>
        <v>0</v>
      </c>
      <c r="D69" s="79">
        <f t="shared" si="6"/>
        <v>0</v>
      </c>
      <c r="E69" s="78"/>
      <c r="F69" s="78"/>
      <c r="G69" s="82"/>
      <c r="H69" s="82"/>
      <c r="I69" s="78"/>
      <c r="J69" s="78"/>
      <c r="K69" s="78"/>
      <c r="L69" s="78"/>
      <c r="M69" s="82"/>
      <c r="N69" s="82"/>
      <c r="O69" s="82"/>
      <c r="P69" s="82"/>
    </row>
    <row r="70" spans="1:16" ht="12.75">
      <c r="A70" s="80">
        <v>32</v>
      </c>
      <c r="B70" s="76" t="s">
        <v>28</v>
      </c>
      <c r="C70" s="79">
        <f>SUM(C71+C76+C83+C93+C94)</f>
        <v>50400</v>
      </c>
      <c r="D70" s="79">
        <f>SUM(D71+D76+D83+D93+D94)</f>
        <v>51730</v>
      </c>
      <c r="E70" s="79">
        <f aca="true" t="shared" si="9" ref="E70:P70">SUM(E71+E76+E83+E93+E94)</f>
        <v>0</v>
      </c>
      <c r="F70" s="79">
        <f>SUM(F71+F76+F83+F93+F94)</f>
        <v>0</v>
      </c>
      <c r="G70" s="79">
        <f t="shared" si="9"/>
        <v>0</v>
      </c>
      <c r="H70" s="79">
        <f>SUM(H71+H76+H83+H93+H94)</f>
        <v>0</v>
      </c>
      <c r="I70" s="79">
        <f t="shared" si="9"/>
        <v>43200</v>
      </c>
      <c r="J70" s="79">
        <f>SUM(J71+J76+J83+J93+J94)</f>
        <v>40000</v>
      </c>
      <c r="K70" s="79">
        <f t="shared" si="9"/>
        <v>7200</v>
      </c>
      <c r="L70" s="79">
        <f>SUM(L71+L76+L83+L93+L94)</f>
        <v>11730</v>
      </c>
      <c r="M70" s="79">
        <f t="shared" si="9"/>
        <v>0</v>
      </c>
      <c r="N70" s="79">
        <f>SUM(N71+N76+N83+N93+N94)</f>
        <v>0</v>
      </c>
      <c r="O70" s="79">
        <f t="shared" si="9"/>
        <v>0</v>
      </c>
      <c r="P70" s="79">
        <f t="shared" si="9"/>
        <v>0</v>
      </c>
    </row>
    <row r="71" spans="1:16" ht="12.75">
      <c r="A71" s="80">
        <v>321</v>
      </c>
      <c r="B71" s="76" t="s">
        <v>29</v>
      </c>
      <c r="C71" s="79">
        <f aca="true" t="shared" si="10" ref="C71:D98">SUM(E71+G71+I71+K71+M71+O71+P71)</f>
        <v>0</v>
      </c>
      <c r="D71" s="79">
        <f t="shared" si="10"/>
        <v>330</v>
      </c>
      <c r="E71" s="79">
        <f aca="true" t="shared" si="11" ref="E71:P71">SUM(E72:E75)</f>
        <v>0</v>
      </c>
      <c r="F71" s="79">
        <f>SUM(F72:F75)</f>
        <v>0</v>
      </c>
      <c r="G71" s="79">
        <f t="shared" si="11"/>
        <v>0</v>
      </c>
      <c r="H71" s="79">
        <f>SUM(H72:H75)</f>
        <v>0</v>
      </c>
      <c r="I71" s="79">
        <f t="shared" si="11"/>
        <v>0</v>
      </c>
      <c r="J71" s="79">
        <f>SUM(J72:J75)</f>
        <v>0</v>
      </c>
      <c r="K71" s="79">
        <f t="shared" si="11"/>
        <v>0</v>
      </c>
      <c r="L71" s="79">
        <v>330</v>
      </c>
      <c r="M71" s="79">
        <f t="shared" si="11"/>
        <v>0</v>
      </c>
      <c r="N71" s="79">
        <f>SUM(N72:N75)</f>
        <v>0</v>
      </c>
      <c r="O71" s="79">
        <f t="shared" si="11"/>
        <v>0</v>
      </c>
      <c r="P71" s="79">
        <f t="shared" si="11"/>
        <v>0</v>
      </c>
    </row>
    <row r="72" spans="1:16" ht="12.75">
      <c r="A72" s="77">
        <v>3211</v>
      </c>
      <c r="B72" s="81" t="s">
        <v>51</v>
      </c>
      <c r="C72" s="79">
        <f t="shared" si="10"/>
        <v>0</v>
      </c>
      <c r="D72" s="79">
        <f t="shared" si="10"/>
        <v>0</v>
      </c>
      <c r="E72" s="78"/>
      <c r="F72" s="78"/>
      <c r="G72" s="82"/>
      <c r="H72" s="82"/>
      <c r="I72" s="82"/>
      <c r="J72" s="82"/>
      <c r="K72" s="78"/>
      <c r="L72" s="78"/>
      <c r="M72" s="82"/>
      <c r="N72" s="82"/>
      <c r="O72" s="82"/>
      <c r="P72" s="82"/>
    </row>
    <row r="73" spans="1:16" s="6" customFormat="1" ht="25.5">
      <c r="A73" s="77">
        <v>3212</v>
      </c>
      <c r="B73" s="81" t="s">
        <v>54</v>
      </c>
      <c r="C73" s="79">
        <f t="shared" si="10"/>
        <v>0</v>
      </c>
      <c r="D73" s="79">
        <f t="shared" si="10"/>
        <v>0</v>
      </c>
      <c r="E73" s="78"/>
      <c r="F73" s="78"/>
      <c r="G73" s="82"/>
      <c r="H73" s="82"/>
      <c r="I73" s="82"/>
      <c r="J73" s="82"/>
      <c r="K73" s="78"/>
      <c r="L73" s="78"/>
      <c r="M73" s="82"/>
      <c r="N73" s="82"/>
      <c r="O73" s="82"/>
      <c r="P73" s="82"/>
    </row>
    <row r="74" spans="1:16" ht="12.75">
      <c r="A74" s="77">
        <v>3213</v>
      </c>
      <c r="B74" s="81" t="s">
        <v>52</v>
      </c>
      <c r="C74" s="79">
        <f t="shared" si="10"/>
        <v>0</v>
      </c>
      <c r="D74" s="79">
        <f t="shared" si="10"/>
        <v>0</v>
      </c>
      <c r="E74" s="78"/>
      <c r="F74" s="78"/>
      <c r="G74" s="82"/>
      <c r="H74" s="82"/>
      <c r="I74" s="82"/>
      <c r="J74" s="82"/>
      <c r="K74" s="78"/>
      <c r="L74" s="78"/>
      <c r="M74" s="82"/>
      <c r="N74" s="82"/>
      <c r="O74" s="82"/>
      <c r="P74" s="82"/>
    </row>
    <row r="75" spans="1:16" ht="12.75">
      <c r="A75" s="77">
        <v>3214</v>
      </c>
      <c r="B75" s="81" t="s">
        <v>53</v>
      </c>
      <c r="C75" s="79">
        <f t="shared" si="10"/>
        <v>0</v>
      </c>
      <c r="D75" s="79">
        <f t="shared" si="10"/>
        <v>0</v>
      </c>
      <c r="E75" s="78"/>
      <c r="F75" s="78"/>
      <c r="G75" s="82"/>
      <c r="H75" s="82"/>
      <c r="I75" s="82"/>
      <c r="J75" s="82"/>
      <c r="K75" s="78"/>
      <c r="L75" s="78"/>
      <c r="M75" s="82"/>
      <c r="N75" s="82"/>
      <c r="O75" s="82"/>
      <c r="P75" s="82"/>
    </row>
    <row r="76" spans="1:16" ht="12.75">
      <c r="A76" s="80">
        <v>322</v>
      </c>
      <c r="B76" s="76" t="s">
        <v>30</v>
      </c>
      <c r="C76" s="79">
        <f t="shared" si="10"/>
        <v>48900</v>
      </c>
      <c r="D76" s="79">
        <f t="shared" si="10"/>
        <v>49810</v>
      </c>
      <c r="E76" s="79">
        <f>SUM(E77:E82)</f>
        <v>0</v>
      </c>
      <c r="F76" s="79">
        <f>SUM(F77:F82)</f>
        <v>0</v>
      </c>
      <c r="G76" s="79">
        <f>SUM(G77:G82)</f>
        <v>0</v>
      </c>
      <c r="H76" s="79">
        <f>SUM(H77:H82)</f>
        <v>0</v>
      </c>
      <c r="I76" s="79">
        <v>43200</v>
      </c>
      <c r="J76" s="79">
        <v>40000</v>
      </c>
      <c r="K76" s="79">
        <v>5700</v>
      </c>
      <c r="L76" s="79">
        <v>9810</v>
      </c>
      <c r="M76" s="79">
        <f>SUM(M77:M82)</f>
        <v>0</v>
      </c>
      <c r="N76" s="79">
        <f>SUM(N77:N82)</f>
        <v>0</v>
      </c>
      <c r="O76" s="79">
        <f>SUM(O77:O82)</f>
        <v>0</v>
      </c>
      <c r="P76" s="79">
        <f>SUM(P77:P82)</f>
        <v>0</v>
      </c>
    </row>
    <row r="77" spans="1:16" ht="25.5">
      <c r="A77" s="77">
        <v>3221</v>
      </c>
      <c r="B77" s="81" t="s">
        <v>55</v>
      </c>
      <c r="C77" s="79">
        <f t="shared" si="10"/>
        <v>0</v>
      </c>
      <c r="D77" s="79">
        <f t="shared" si="10"/>
        <v>0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82"/>
      <c r="P77" s="82"/>
    </row>
    <row r="78" spans="1:16" s="6" customFormat="1" ht="12.75">
      <c r="A78" s="77">
        <v>3222</v>
      </c>
      <c r="B78" s="81" t="s">
        <v>56</v>
      </c>
      <c r="C78" s="79">
        <f t="shared" si="10"/>
        <v>0</v>
      </c>
      <c r="D78" s="79">
        <f t="shared" si="10"/>
        <v>0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82"/>
      <c r="P78" s="82"/>
    </row>
    <row r="79" spans="1:16" ht="12.75">
      <c r="A79" s="77">
        <v>3223</v>
      </c>
      <c r="B79" s="81" t="s">
        <v>57</v>
      </c>
      <c r="C79" s="79">
        <f t="shared" si="10"/>
        <v>0</v>
      </c>
      <c r="D79" s="79">
        <f t="shared" si="10"/>
        <v>0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82"/>
      <c r="P79" s="82"/>
    </row>
    <row r="80" spans="1:16" ht="25.5">
      <c r="A80" s="77">
        <v>3224</v>
      </c>
      <c r="B80" s="81" t="s">
        <v>58</v>
      </c>
      <c r="C80" s="79">
        <f t="shared" si="10"/>
        <v>0</v>
      </c>
      <c r="D80" s="79">
        <f t="shared" si="10"/>
        <v>0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82"/>
      <c r="P80" s="82"/>
    </row>
    <row r="81" spans="1:16" s="6" customFormat="1" ht="12.75" customHeight="1">
      <c r="A81" s="77">
        <v>3225</v>
      </c>
      <c r="B81" s="81" t="s">
        <v>59</v>
      </c>
      <c r="C81" s="79">
        <f t="shared" si="10"/>
        <v>0</v>
      </c>
      <c r="D81" s="79">
        <f t="shared" si="10"/>
        <v>0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82"/>
      <c r="P81" s="82"/>
    </row>
    <row r="82" spans="1:16" s="6" customFormat="1" ht="25.5">
      <c r="A82" s="77">
        <v>3227</v>
      </c>
      <c r="B82" s="81" t="s">
        <v>60</v>
      </c>
      <c r="C82" s="79">
        <f t="shared" si="10"/>
        <v>0</v>
      </c>
      <c r="D82" s="79">
        <f t="shared" si="10"/>
        <v>0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82"/>
      <c r="P82" s="82"/>
    </row>
    <row r="83" spans="1:16" s="6" customFormat="1" ht="12.75">
      <c r="A83" s="80">
        <v>323</v>
      </c>
      <c r="B83" s="76" t="s">
        <v>31</v>
      </c>
      <c r="C83" s="79">
        <f t="shared" si="10"/>
        <v>1500</v>
      </c>
      <c r="D83" s="79">
        <f t="shared" si="10"/>
        <v>1590</v>
      </c>
      <c r="E83" s="79">
        <f>SUM(E84:E92)</f>
        <v>0</v>
      </c>
      <c r="F83" s="79">
        <f>SUM(F84:F92)</f>
        <v>0</v>
      </c>
      <c r="G83" s="79">
        <f aca="true" t="shared" si="12" ref="G83:P83">SUM(G84:G92)</f>
        <v>0</v>
      </c>
      <c r="H83" s="79">
        <f>SUM(H84:H92)</f>
        <v>0</v>
      </c>
      <c r="I83" s="79">
        <f t="shared" si="12"/>
        <v>0</v>
      </c>
      <c r="J83" s="79">
        <f>SUM(J84:J92)</f>
        <v>0</v>
      </c>
      <c r="K83" s="79">
        <v>1500</v>
      </c>
      <c r="L83" s="79">
        <v>1590</v>
      </c>
      <c r="M83" s="79">
        <f t="shared" si="12"/>
        <v>0</v>
      </c>
      <c r="N83" s="79">
        <f>SUM(N84:N92)</f>
        <v>0</v>
      </c>
      <c r="O83" s="79">
        <f t="shared" si="12"/>
        <v>0</v>
      </c>
      <c r="P83" s="79">
        <f t="shared" si="12"/>
        <v>0</v>
      </c>
    </row>
    <row r="84" spans="1:16" ht="12.75">
      <c r="A84" s="77">
        <v>3231</v>
      </c>
      <c r="B84" s="81" t="s">
        <v>61</v>
      </c>
      <c r="C84" s="79">
        <f t="shared" si="10"/>
        <v>0</v>
      </c>
      <c r="D84" s="79">
        <f t="shared" si="10"/>
        <v>0</v>
      </c>
      <c r="E84" s="78"/>
      <c r="F84" s="78"/>
      <c r="G84" s="78"/>
      <c r="H84" s="78"/>
      <c r="I84" s="78"/>
      <c r="J84" s="78"/>
      <c r="K84" s="78"/>
      <c r="L84" s="78"/>
      <c r="M84" s="82"/>
      <c r="N84" s="82"/>
      <c r="O84" s="82"/>
      <c r="P84" s="82"/>
    </row>
    <row r="85" spans="1:16" ht="12.75">
      <c r="A85" s="77">
        <v>3232</v>
      </c>
      <c r="B85" s="81" t="s">
        <v>62</v>
      </c>
      <c r="C85" s="79">
        <f t="shared" si="10"/>
        <v>0</v>
      </c>
      <c r="D85" s="79">
        <f t="shared" si="10"/>
        <v>0</v>
      </c>
      <c r="E85" s="78"/>
      <c r="F85" s="78"/>
      <c r="G85" s="78"/>
      <c r="H85" s="78"/>
      <c r="I85" s="78"/>
      <c r="J85" s="78"/>
      <c r="K85" s="78"/>
      <c r="L85" s="78"/>
      <c r="M85" s="82"/>
      <c r="N85" s="82"/>
      <c r="O85" s="82"/>
      <c r="P85" s="82"/>
    </row>
    <row r="86" spans="1:16" ht="12.75">
      <c r="A86" s="77">
        <v>3233</v>
      </c>
      <c r="B86" s="81" t="s">
        <v>63</v>
      </c>
      <c r="C86" s="79">
        <f t="shared" si="10"/>
        <v>0</v>
      </c>
      <c r="D86" s="79">
        <f t="shared" si="10"/>
        <v>0</v>
      </c>
      <c r="E86" s="78"/>
      <c r="F86" s="78"/>
      <c r="G86" s="78"/>
      <c r="H86" s="78"/>
      <c r="I86" s="78"/>
      <c r="J86" s="78"/>
      <c r="K86" s="78"/>
      <c r="L86" s="78"/>
      <c r="M86" s="82"/>
      <c r="N86" s="82"/>
      <c r="O86" s="82"/>
      <c r="P86" s="82"/>
    </row>
    <row r="87" spans="1:16" s="6" customFormat="1" ht="12.75">
      <c r="A87" s="77">
        <v>3234</v>
      </c>
      <c r="B87" s="81" t="s">
        <v>64</v>
      </c>
      <c r="C87" s="79">
        <f t="shared" si="10"/>
        <v>0</v>
      </c>
      <c r="D87" s="79">
        <f t="shared" si="10"/>
        <v>0</v>
      </c>
      <c r="E87" s="78"/>
      <c r="F87" s="78"/>
      <c r="G87" s="78"/>
      <c r="H87" s="78"/>
      <c r="I87" s="78"/>
      <c r="J87" s="78"/>
      <c r="K87" s="78"/>
      <c r="L87" s="78"/>
      <c r="M87" s="82"/>
      <c r="N87" s="82"/>
      <c r="O87" s="82"/>
      <c r="P87" s="82"/>
    </row>
    <row r="88" spans="1:16" ht="12.75">
      <c r="A88" s="77">
        <v>3235</v>
      </c>
      <c r="B88" s="81" t="s">
        <v>65</v>
      </c>
      <c r="C88" s="79">
        <f t="shared" si="10"/>
        <v>0</v>
      </c>
      <c r="D88" s="79">
        <f t="shared" si="10"/>
        <v>0</v>
      </c>
      <c r="E88" s="78"/>
      <c r="F88" s="78"/>
      <c r="G88" s="78"/>
      <c r="H88" s="78"/>
      <c r="I88" s="78"/>
      <c r="J88" s="78"/>
      <c r="K88" s="78"/>
      <c r="L88" s="78"/>
      <c r="M88" s="82"/>
      <c r="N88" s="82"/>
      <c r="O88" s="82"/>
      <c r="P88" s="82"/>
    </row>
    <row r="89" spans="1:16" ht="12.75">
      <c r="A89" s="77">
        <v>3236</v>
      </c>
      <c r="B89" s="81" t="s">
        <v>66</v>
      </c>
      <c r="C89" s="79">
        <f t="shared" si="10"/>
        <v>0</v>
      </c>
      <c r="D89" s="79">
        <f t="shared" si="10"/>
        <v>0</v>
      </c>
      <c r="E89" s="78"/>
      <c r="F89" s="78"/>
      <c r="G89" s="78"/>
      <c r="H89" s="78"/>
      <c r="I89" s="78"/>
      <c r="J89" s="78"/>
      <c r="K89" s="78"/>
      <c r="L89" s="78"/>
      <c r="M89" s="82"/>
      <c r="N89" s="82"/>
      <c r="O89" s="82"/>
      <c r="P89" s="82"/>
    </row>
    <row r="90" spans="1:16" ht="12.75">
      <c r="A90" s="77">
        <v>3237</v>
      </c>
      <c r="B90" s="81" t="s">
        <v>67</v>
      </c>
      <c r="C90" s="79">
        <f t="shared" si="10"/>
        <v>0</v>
      </c>
      <c r="D90" s="79">
        <f t="shared" si="10"/>
        <v>0</v>
      </c>
      <c r="E90" s="78"/>
      <c r="F90" s="78"/>
      <c r="G90" s="78"/>
      <c r="H90" s="78"/>
      <c r="I90" s="78"/>
      <c r="J90" s="78"/>
      <c r="K90" s="78"/>
      <c r="L90" s="78"/>
      <c r="M90" s="82"/>
      <c r="N90" s="82"/>
      <c r="O90" s="82"/>
      <c r="P90" s="82"/>
    </row>
    <row r="91" spans="1:16" ht="12.75">
      <c r="A91" s="77">
        <v>3238</v>
      </c>
      <c r="B91" s="81" t="s">
        <v>68</v>
      </c>
      <c r="C91" s="79">
        <f t="shared" si="10"/>
        <v>0</v>
      </c>
      <c r="D91" s="79">
        <f t="shared" si="10"/>
        <v>0</v>
      </c>
      <c r="E91" s="78"/>
      <c r="F91" s="78"/>
      <c r="G91" s="78"/>
      <c r="H91" s="78"/>
      <c r="I91" s="78"/>
      <c r="J91" s="78"/>
      <c r="K91" s="78"/>
      <c r="L91" s="78"/>
      <c r="M91" s="82"/>
      <c r="N91" s="82"/>
      <c r="O91" s="82"/>
      <c r="P91" s="82"/>
    </row>
    <row r="92" spans="1:16" s="6" customFormat="1" ht="12.75">
      <c r="A92" s="77">
        <v>3239</v>
      </c>
      <c r="B92" s="81" t="s">
        <v>69</v>
      </c>
      <c r="C92" s="79">
        <f t="shared" si="10"/>
        <v>0</v>
      </c>
      <c r="D92" s="79">
        <f t="shared" si="10"/>
        <v>0</v>
      </c>
      <c r="E92" s="78"/>
      <c r="F92" s="78"/>
      <c r="G92" s="78"/>
      <c r="H92" s="78"/>
      <c r="I92" s="78"/>
      <c r="J92" s="78"/>
      <c r="K92" s="78"/>
      <c r="L92" s="78"/>
      <c r="M92" s="82"/>
      <c r="N92" s="82"/>
      <c r="O92" s="82"/>
      <c r="P92" s="82"/>
    </row>
    <row r="93" spans="1:16" ht="25.5">
      <c r="A93" s="80">
        <v>324</v>
      </c>
      <c r="B93" s="76" t="s">
        <v>44</v>
      </c>
      <c r="C93" s="79">
        <f t="shared" si="10"/>
        <v>0</v>
      </c>
      <c r="D93" s="79">
        <f t="shared" si="10"/>
        <v>0</v>
      </c>
      <c r="E93" s="78"/>
      <c r="F93" s="78"/>
      <c r="G93" s="78"/>
      <c r="H93" s="78"/>
      <c r="I93" s="78"/>
      <c r="J93" s="78"/>
      <c r="K93" s="78"/>
      <c r="L93" s="78"/>
      <c r="M93" s="82"/>
      <c r="N93" s="82"/>
      <c r="O93" s="82"/>
      <c r="P93" s="82"/>
    </row>
    <row r="94" spans="1:16" ht="25.5">
      <c r="A94" s="80">
        <v>329</v>
      </c>
      <c r="B94" s="76" t="s">
        <v>32</v>
      </c>
      <c r="C94" s="79">
        <f t="shared" si="10"/>
        <v>0</v>
      </c>
      <c r="D94" s="79">
        <f t="shared" si="10"/>
        <v>0</v>
      </c>
      <c r="E94" s="79">
        <f aca="true" t="shared" si="13" ref="E94:P94">SUM(E95:E98)</f>
        <v>0</v>
      </c>
      <c r="F94" s="79">
        <f>SUM(F95:F98)</f>
        <v>0</v>
      </c>
      <c r="G94" s="79">
        <f t="shared" si="13"/>
        <v>0</v>
      </c>
      <c r="H94" s="79">
        <f>SUM(H95:H98)</f>
        <v>0</v>
      </c>
      <c r="I94" s="79">
        <f t="shared" si="13"/>
        <v>0</v>
      </c>
      <c r="J94" s="79">
        <f>SUM(J95:J98)</f>
        <v>0</v>
      </c>
      <c r="K94" s="79">
        <f t="shared" si="13"/>
        <v>0</v>
      </c>
      <c r="L94" s="79">
        <f>SUM(L95:L98)</f>
        <v>0</v>
      </c>
      <c r="M94" s="79">
        <f t="shared" si="13"/>
        <v>0</v>
      </c>
      <c r="N94" s="79">
        <f>SUM(N95:N98)</f>
        <v>0</v>
      </c>
      <c r="O94" s="79">
        <f t="shared" si="13"/>
        <v>0</v>
      </c>
      <c r="P94" s="79">
        <f t="shared" si="13"/>
        <v>0</v>
      </c>
    </row>
    <row r="95" spans="1:16" s="6" customFormat="1" ht="12.75" customHeight="1">
      <c r="A95" s="77">
        <v>3293</v>
      </c>
      <c r="B95" s="81" t="s">
        <v>89</v>
      </c>
      <c r="C95" s="79">
        <f t="shared" si="10"/>
        <v>0</v>
      </c>
      <c r="D95" s="79">
        <f t="shared" si="10"/>
        <v>0</v>
      </c>
      <c r="E95" s="78"/>
      <c r="F95" s="78"/>
      <c r="G95" s="82"/>
      <c r="H95" s="82"/>
      <c r="I95" s="78"/>
      <c r="J95" s="78"/>
      <c r="K95" s="82"/>
      <c r="L95" s="82"/>
      <c r="M95" s="82"/>
      <c r="N95" s="82"/>
      <c r="O95" s="82"/>
      <c r="P95" s="82"/>
    </row>
    <row r="96" spans="1:16" s="6" customFormat="1" ht="12.75">
      <c r="A96" s="77">
        <v>3294</v>
      </c>
      <c r="B96" s="81" t="s">
        <v>70</v>
      </c>
      <c r="C96" s="79">
        <f t="shared" si="10"/>
        <v>0</v>
      </c>
      <c r="D96" s="79">
        <f t="shared" si="10"/>
        <v>0</v>
      </c>
      <c r="E96" s="78"/>
      <c r="F96" s="78"/>
      <c r="G96" s="82"/>
      <c r="H96" s="82"/>
      <c r="I96" s="78"/>
      <c r="J96" s="78"/>
      <c r="K96" s="82"/>
      <c r="L96" s="82"/>
      <c r="M96" s="82"/>
      <c r="N96" s="82"/>
      <c r="O96" s="82"/>
      <c r="P96" s="82"/>
    </row>
    <row r="97" spans="1:16" s="6" customFormat="1" ht="12.75">
      <c r="A97" s="77">
        <v>3295</v>
      </c>
      <c r="B97" s="81" t="s">
        <v>71</v>
      </c>
      <c r="C97" s="79">
        <f t="shared" si="10"/>
        <v>0</v>
      </c>
      <c r="D97" s="79">
        <f t="shared" si="10"/>
        <v>0</v>
      </c>
      <c r="E97" s="78"/>
      <c r="F97" s="78"/>
      <c r="G97" s="82"/>
      <c r="H97" s="82"/>
      <c r="I97" s="78"/>
      <c r="J97" s="78"/>
      <c r="K97" s="82"/>
      <c r="L97" s="82"/>
      <c r="M97" s="82"/>
      <c r="N97" s="82"/>
      <c r="O97" s="82"/>
      <c r="P97" s="82"/>
    </row>
    <row r="98" spans="1:16" ht="12.75">
      <c r="A98" s="77">
        <v>3299</v>
      </c>
      <c r="B98" s="81" t="s">
        <v>32</v>
      </c>
      <c r="C98" s="79">
        <f t="shared" si="10"/>
        <v>0</v>
      </c>
      <c r="D98" s="79">
        <f t="shared" si="10"/>
        <v>0</v>
      </c>
      <c r="E98" s="78"/>
      <c r="F98" s="78"/>
      <c r="G98" s="82"/>
      <c r="H98" s="82"/>
      <c r="I98" s="78"/>
      <c r="J98" s="78"/>
      <c r="K98" s="82"/>
      <c r="L98" s="82"/>
      <c r="M98" s="82"/>
      <c r="N98" s="82"/>
      <c r="O98" s="82"/>
      <c r="P98" s="82"/>
    </row>
    <row r="99" spans="1:16" ht="12.75">
      <c r="A99" s="80">
        <v>34</v>
      </c>
      <c r="B99" s="76" t="s">
        <v>33</v>
      </c>
      <c r="C99" s="79">
        <f>C100</f>
        <v>0</v>
      </c>
      <c r="D99" s="79">
        <f>D100</f>
        <v>0</v>
      </c>
      <c r="E99" s="79">
        <f aca="true" t="shared" si="14" ref="E99:P100">E100</f>
        <v>0</v>
      </c>
      <c r="F99" s="79">
        <f t="shared" si="14"/>
        <v>0</v>
      </c>
      <c r="G99" s="79">
        <f t="shared" si="14"/>
        <v>0</v>
      </c>
      <c r="H99" s="79">
        <f t="shared" si="14"/>
        <v>0</v>
      </c>
      <c r="I99" s="79">
        <f t="shared" si="14"/>
        <v>0</v>
      </c>
      <c r="J99" s="79">
        <f t="shared" si="14"/>
        <v>0</v>
      </c>
      <c r="K99" s="79">
        <f t="shared" si="14"/>
        <v>0</v>
      </c>
      <c r="L99" s="79">
        <f t="shared" si="14"/>
        <v>0</v>
      </c>
      <c r="M99" s="79">
        <f t="shared" si="14"/>
        <v>0</v>
      </c>
      <c r="N99" s="79">
        <f t="shared" si="14"/>
        <v>0</v>
      </c>
      <c r="O99" s="79">
        <f t="shared" si="14"/>
        <v>0</v>
      </c>
      <c r="P99" s="79">
        <f t="shared" si="14"/>
        <v>0</v>
      </c>
    </row>
    <row r="100" spans="1:16" ht="12.75">
      <c r="A100" s="80">
        <v>343</v>
      </c>
      <c r="B100" s="76" t="s">
        <v>34</v>
      </c>
      <c r="C100" s="79">
        <f>SUM(E100+G100+I100+K100+M100+O100+P100)</f>
        <v>0</v>
      </c>
      <c r="D100" s="79">
        <f>SUM(F100+H100+J100+L100+N100+P100+Q100)</f>
        <v>0</v>
      </c>
      <c r="E100" s="79">
        <f>E101</f>
        <v>0</v>
      </c>
      <c r="F100" s="79">
        <f>F101</f>
        <v>0</v>
      </c>
      <c r="G100" s="79">
        <f t="shared" si="14"/>
        <v>0</v>
      </c>
      <c r="H100" s="79">
        <f t="shared" si="14"/>
        <v>0</v>
      </c>
      <c r="I100" s="79">
        <f t="shared" si="14"/>
        <v>0</v>
      </c>
      <c r="J100" s="79">
        <f t="shared" si="14"/>
        <v>0</v>
      </c>
      <c r="K100" s="79">
        <f t="shared" si="14"/>
        <v>0</v>
      </c>
      <c r="L100" s="79">
        <f t="shared" si="14"/>
        <v>0</v>
      </c>
      <c r="M100" s="79">
        <f t="shared" si="14"/>
        <v>0</v>
      </c>
      <c r="N100" s="79">
        <f t="shared" si="14"/>
        <v>0</v>
      </c>
      <c r="O100" s="79">
        <f t="shared" si="14"/>
        <v>0</v>
      </c>
      <c r="P100" s="79">
        <f t="shared" si="14"/>
        <v>0</v>
      </c>
    </row>
    <row r="101" spans="1:16" s="6" customFormat="1" ht="12.75">
      <c r="A101" s="77">
        <v>3431</v>
      </c>
      <c r="B101" s="81" t="s">
        <v>72</v>
      </c>
      <c r="C101" s="79">
        <f>SUM(E101+G101+I101+K101+M101+O101+P101)</f>
        <v>0</v>
      </c>
      <c r="D101" s="79">
        <f>SUM(F101+H101+J101+L101+N101+P101+Q101)</f>
        <v>0</v>
      </c>
      <c r="E101" s="78"/>
      <c r="F101" s="78"/>
      <c r="G101" s="82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1:16" ht="25.5">
      <c r="A102" s="80">
        <v>4</v>
      </c>
      <c r="B102" s="76" t="s">
        <v>36</v>
      </c>
      <c r="C102" s="79">
        <f>C103</f>
        <v>0</v>
      </c>
      <c r="D102" s="79">
        <f>D103</f>
        <v>0</v>
      </c>
      <c r="E102" s="79">
        <f aca="true" t="shared" si="15" ref="E102:P102">E103</f>
        <v>0</v>
      </c>
      <c r="F102" s="79">
        <f t="shared" si="15"/>
        <v>0</v>
      </c>
      <c r="G102" s="79">
        <f t="shared" si="15"/>
        <v>0</v>
      </c>
      <c r="H102" s="79">
        <f t="shared" si="15"/>
        <v>0</v>
      </c>
      <c r="I102" s="79">
        <f t="shared" si="15"/>
        <v>0</v>
      </c>
      <c r="J102" s="79">
        <f t="shared" si="15"/>
        <v>0</v>
      </c>
      <c r="K102" s="79">
        <f t="shared" si="15"/>
        <v>0</v>
      </c>
      <c r="L102" s="79">
        <f t="shared" si="15"/>
        <v>0</v>
      </c>
      <c r="M102" s="79">
        <f t="shared" si="15"/>
        <v>0</v>
      </c>
      <c r="N102" s="79">
        <f t="shared" si="15"/>
        <v>0</v>
      </c>
      <c r="O102" s="79">
        <f t="shared" si="15"/>
        <v>0</v>
      </c>
      <c r="P102" s="79">
        <f t="shared" si="15"/>
        <v>0</v>
      </c>
    </row>
    <row r="103" spans="1:16" ht="25.5">
      <c r="A103" s="80">
        <v>42</v>
      </c>
      <c r="B103" s="76" t="s">
        <v>37</v>
      </c>
      <c r="C103" s="79">
        <f>SUM(C104+C108)</f>
        <v>0</v>
      </c>
      <c r="D103" s="79">
        <f>SUM(D104+D108)</f>
        <v>0</v>
      </c>
      <c r="E103" s="79">
        <f>SUM(E104+E108)</f>
        <v>0</v>
      </c>
      <c r="F103" s="79">
        <f>SUM(F104+F108)</f>
        <v>0</v>
      </c>
      <c r="G103" s="79">
        <f aca="true" t="shared" si="16" ref="G103:P103">SUM(G104+G108)</f>
        <v>0</v>
      </c>
      <c r="H103" s="79">
        <f>SUM(H104+H108)</f>
        <v>0</v>
      </c>
      <c r="I103" s="79">
        <f t="shared" si="16"/>
        <v>0</v>
      </c>
      <c r="J103" s="79">
        <f>SUM(J104+J108)</f>
        <v>0</v>
      </c>
      <c r="K103" s="79">
        <f t="shared" si="16"/>
        <v>0</v>
      </c>
      <c r="L103" s="79">
        <f>SUM(L104+L108)</f>
        <v>0</v>
      </c>
      <c r="M103" s="79">
        <f t="shared" si="16"/>
        <v>0</v>
      </c>
      <c r="N103" s="79">
        <f>SUM(N104+N108)</f>
        <v>0</v>
      </c>
      <c r="O103" s="79">
        <f t="shared" si="16"/>
        <v>0</v>
      </c>
      <c r="P103" s="79">
        <f t="shared" si="16"/>
        <v>0</v>
      </c>
    </row>
    <row r="104" spans="1:16" ht="12.75">
      <c r="A104" s="80">
        <v>422</v>
      </c>
      <c r="B104" s="76" t="s">
        <v>35</v>
      </c>
      <c r="C104" s="79">
        <f aca="true" t="shared" si="17" ref="C104:D109">SUM(E104+G104+I104+K104+M104+O104+P104)</f>
        <v>0</v>
      </c>
      <c r="D104" s="79">
        <f t="shared" si="17"/>
        <v>0</v>
      </c>
      <c r="E104" s="79">
        <f>SUM(E105:E106)</f>
        <v>0</v>
      </c>
      <c r="F104" s="79">
        <f>SUM(F105:F106)</f>
        <v>0</v>
      </c>
      <c r="G104" s="79">
        <f aca="true" t="shared" si="18" ref="G104:P104">SUM(G105:G106)</f>
        <v>0</v>
      </c>
      <c r="H104" s="79">
        <f>SUM(H105:H106)</f>
        <v>0</v>
      </c>
      <c r="I104" s="79">
        <f t="shared" si="18"/>
        <v>0</v>
      </c>
      <c r="J104" s="79">
        <f>SUM(J105:J106)</f>
        <v>0</v>
      </c>
      <c r="K104" s="79">
        <f t="shared" si="18"/>
        <v>0</v>
      </c>
      <c r="L104" s="79">
        <f>SUM(L105:L106)</f>
        <v>0</v>
      </c>
      <c r="M104" s="79">
        <f t="shared" si="18"/>
        <v>0</v>
      </c>
      <c r="N104" s="79">
        <f>SUM(N105:N106)</f>
        <v>0</v>
      </c>
      <c r="O104" s="79">
        <f t="shared" si="18"/>
        <v>0</v>
      </c>
      <c r="P104" s="79">
        <f t="shared" si="18"/>
        <v>0</v>
      </c>
    </row>
    <row r="105" spans="1:16" ht="12.75">
      <c r="A105" s="77">
        <v>4221</v>
      </c>
      <c r="B105" s="81" t="s">
        <v>48</v>
      </c>
      <c r="C105" s="79">
        <f t="shared" si="17"/>
        <v>0</v>
      </c>
      <c r="D105" s="79">
        <f t="shared" si="17"/>
        <v>0</v>
      </c>
      <c r="E105" s="82"/>
      <c r="F105" s="82"/>
      <c r="G105" s="78"/>
      <c r="H105" s="78"/>
      <c r="I105" s="82"/>
      <c r="J105" s="82"/>
      <c r="K105" s="78"/>
      <c r="L105" s="78"/>
      <c r="M105" s="78"/>
      <c r="N105" s="78"/>
      <c r="O105" s="82"/>
      <c r="P105" s="82"/>
    </row>
    <row r="106" spans="1:16" s="6" customFormat="1" ht="12.75">
      <c r="A106" s="77">
        <v>4226</v>
      </c>
      <c r="B106" s="81" t="s">
        <v>49</v>
      </c>
      <c r="C106" s="79">
        <f t="shared" si="17"/>
        <v>0</v>
      </c>
      <c r="D106" s="79">
        <f t="shared" si="17"/>
        <v>0</v>
      </c>
      <c r="E106" s="82"/>
      <c r="F106" s="82"/>
      <c r="G106" s="78"/>
      <c r="H106" s="78"/>
      <c r="I106" s="82"/>
      <c r="J106" s="82"/>
      <c r="K106" s="79">
        <v>0</v>
      </c>
      <c r="L106" s="79">
        <v>0</v>
      </c>
      <c r="M106" s="78"/>
      <c r="N106" s="78"/>
      <c r="O106" s="82"/>
      <c r="P106" s="82"/>
    </row>
    <row r="107" spans="1:16" s="6" customFormat="1" ht="12.75" customHeight="1">
      <c r="A107" s="77">
        <v>4227</v>
      </c>
      <c r="B107" s="81" t="s">
        <v>121</v>
      </c>
      <c r="C107" s="79">
        <f t="shared" si="17"/>
        <v>0</v>
      </c>
      <c r="D107" s="79">
        <f t="shared" si="17"/>
        <v>0</v>
      </c>
      <c r="E107" s="82"/>
      <c r="F107" s="82"/>
      <c r="G107" s="78"/>
      <c r="H107" s="78"/>
      <c r="I107" s="82"/>
      <c r="J107" s="82"/>
      <c r="K107" s="78"/>
      <c r="L107" s="78"/>
      <c r="M107" s="78"/>
      <c r="N107" s="78"/>
      <c r="O107" s="82"/>
      <c r="P107" s="82"/>
    </row>
    <row r="108" spans="1:16" ht="25.5">
      <c r="A108" s="80">
        <v>424</v>
      </c>
      <c r="B108" s="76" t="s">
        <v>38</v>
      </c>
      <c r="C108" s="79">
        <f t="shared" si="17"/>
        <v>0</v>
      </c>
      <c r="D108" s="79">
        <f t="shared" si="17"/>
        <v>0</v>
      </c>
      <c r="E108" s="79">
        <f>E109</f>
        <v>0</v>
      </c>
      <c r="F108" s="79">
        <f>F109</f>
        <v>0</v>
      </c>
      <c r="G108" s="79">
        <f aca="true" t="shared" si="19" ref="G108:P108">G109</f>
        <v>0</v>
      </c>
      <c r="H108" s="79">
        <f t="shared" si="19"/>
        <v>0</v>
      </c>
      <c r="I108" s="79">
        <f t="shared" si="19"/>
        <v>0</v>
      </c>
      <c r="J108" s="79">
        <f t="shared" si="19"/>
        <v>0</v>
      </c>
      <c r="K108" s="79">
        <f t="shared" si="19"/>
        <v>0</v>
      </c>
      <c r="L108" s="79">
        <f t="shared" si="19"/>
        <v>0</v>
      </c>
      <c r="M108" s="79">
        <f t="shared" si="19"/>
        <v>0</v>
      </c>
      <c r="N108" s="79">
        <f t="shared" si="19"/>
        <v>0</v>
      </c>
      <c r="O108" s="79">
        <f t="shared" si="19"/>
        <v>0</v>
      </c>
      <c r="P108" s="79">
        <f t="shared" si="19"/>
        <v>0</v>
      </c>
    </row>
    <row r="109" spans="1:16" ht="12.75">
      <c r="A109" s="77">
        <v>4241</v>
      </c>
      <c r="B109" s="81" t="s">
        <v>50</v>
      </c>
      <c r="C109" s="79">
        <f t="shared" si="17"/>
        <v>0</v>
      </c>
      <c r="D109" s="79">
        <f t="shared" si="17"/>
        <v>0</v>
      </c>
      <c r="E109" s="78"/>
      <c r="F109" s="78"/>
      <c r="G109" s="82"/>
      <c r="H109" s="82"/>
      <c r="I109" s="82"/>
      <c r="J109" s="82"/>
      <c r="K109" s="78"/>
      <c r="L109" s="78"/>
      <c r="M109" s="78"/>
      <c r="N109" s="78"/>
      <c r="O109" s="82"/>
      <c r="P109" s="82"/>
    </row>
    <row r="110" spans="1:16" s="6" customFormat="1" ht="12.75">
      <c r="A110" s="80"/>
      <c r="B110" s="76" t="s">
        <v>77</v>
      </c>
      <c r="C110" s="79">
        <f aca="true" t="shared" si="20" ref="C110:P110">C61+C102</f>
        <v>148900</v>
      </c>
      <c r="D110" s="79">
        <f>D61+D102</f>
        <v>186780</v>
      </c>
      <c r="E110" s="79">
        <f t="shared" si="20"/>
        <v>0</v>
      </c>
      <c r="F110" s="79">
        <f>F61+F102</f>
        <v>0</v>
      </c>
      <c r="G110" s="79">
        <f t="shared" si="20"/>
        <v>0</v>
      </c>
      <c r="H110" s="79">
        <f>H61+H102</f>
        <v>0</v>
      </c>
      <c r="I110" s="79">
        <f t="shared" si="20"/>
        <v>61200</v>
      </c>
      <c r="J110" s="79">
        <f>J61+J102</f>
        <v>67000</v>
      </c>
      <c r="K110" s="79">
        <f t="shared" si="20"/>
        <v>87700</v>
      </c>
      <c r="L110" s="79">
        <f>L61+L102</f>
        <v>119780</v>
      </c>
      <c r="M110" s="79">
        <f t="shared" si="20"/>
        <v>0</v>
      </c>
      <c r="N110" s="79">
        <f>N61+N102</f>
        <v>0</v>
      </c>
      <c r="O110" s="79">
        <f t="shared" si="20"/>
        <v>0</v>
      </c>
      <c r="P110" s="79">
        <f t="shared" si="20"/>
        <v>0</v>
      </c>
    </row>
    <row r="111" spans="1:16" s="6" customFormat="1" ht="12.75">
      <c r="A111" s="114"/>
      <c r="B111" s="115" t="s">
        <v>75</v>
      </c>
      <c r="C111" s="84"/>
      <c r="D111" s="84"/>
      <c r="E111" s="84" t="s">
        <v>96</v>
      </c>
      <c r="F111" s="84" t="s">
        <v>96</v>
      </c>
      <c r="G111" s="84"/>
      <c r="H111" s="84"/>
      <c r="I111" s="84"/>
      <c r="J111" s="84"/>
      <c r="K111" s="84" t="s">
        <v>125</v>
      </c>
      <c r="L111" s="84" t="s">
        <v>134</v>
      </c>
      <c r="M111" s="84"/>
      <c r="N111" s="84"/>
      <c r="O111" s="84"/>
      <c r="P111" s="84"/>
    </row>
    <row r="112" spans="1:16" s="6" customFormat="1" ht="12.75">
      <c r="A112" s="116" t="s">
        <v>42</v>
      </c>
      <c r="B112" s="115" t="s">
        <v>88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</row>
    <row r="113" spans="1:16" ht="12.75">
      <c r="A113" s="80">
        <v>3</v>
      </c>
      <c r="B113" s="76" t="s">
        <v>23</v>
      </c>
      <c r="C113" s="79">
        <f aca="true" t="shared" si="21" ref="C113:P113">C114+C122+C151</f>
        <v>76680</v>
      </c>
      <c r="D113" s="79">
        <f>D114+D122+D151</f>
        <v>90300</v>
      </c>
      <c r="E113" s="79">
        <f t="shared" si="21"/>
        <v>5050</v>
      </c>
      <c r="F113" s="79">
        <f>F114+F122+F151</f>
        <v>0</v>
      </c>
      <c r="G113" s="79">
        <f t="shared" si="21"/>
        <v>0</v>
      </c>
      <c r="H113" s="79">
        <f>H114+H122+H151</f>
        <v>0</v>
      </c>
      <c r="I113" s="79">
        <f t="shared" si="21"/>
        <v>0</v>
      </c>
      <c r="J113" s="79">
        <f>J114+J122+J151</f>
        <v>0</v>
      </c>
      <c r="K113" s="79">
        <f t="shared" si="21"/>
        <v>71630</v>
      </c>
      <c r="L113" s="79">
        <f>L114+L122+L151</f>
        <v>90300</v>
      </c>
      <c r="M113" s="79">
        <f t="shared" si="21"/>
        <v>0</v>
      </c>
      <c r="N113" s="79">
        <f>N114+N122+N151</f>
        <v>0</v>
      </c>
      <c r="O113" s="79">
        <f t="shared" si="21"/>
        <v>0</v>
      </c>
      <c r="P113" s="79">
        <f t="shared" si="21"/>
        <v>0</v>
      </c>
    </row>
    <row r="114" spans="1:16" ht="12.75">
      <c r="A114" s="80">
        <v>31</v>
      </c>
      <c r="B114" s="76" t="s">
        <v>24</v>
      </c>
      <c r="C114" s="79">
        <f>SUM(C115+C117+C119)</f>
        <v>76000</v>
      </c>
      <c r="D114" s="79">
        <f>SUM(D115+D117+D119)</f>
        <v>89800</v>
      </c>
      <c r="E114" s="79">
        <f>SUM(E115+E117+E119)</f>
        <v>5000</v>
      </c>
      <c r="F114" s="79">
        <f>SUM(F115+F117+F119)</f>
        <v>0</v>
      </c>
      <c r="G114" s="79">
        <f aca="true" t="shared" si="22" ref="G114:P114">SUM(G115+G117+G119)</f>
        <v>0</v>
      </c>
      <c r="H114" s="79">
        <f>SUM(H115+H117+H119)</f>
        <v>0</v>
      </c>
      <c r="I114" s="79">
        <f t="shared" si="22"/>
        <v>0</v>
      </c>
      <c r="J114" s="79">
        <f>SUM(J115+J117+J119)</f>
        <v>0</v>
      </c>
      <c r="K114" s="79">
        <f t="shared" si="22"/>
        <v>71000</v>
      </c>
      <c r="L114" s="79">
        <f>SUM(L115+L117+L119)</f>
        <v>89800</v>
      </c>
      <c r="M114" s="79">
        <f t="shared" si="22"/>
        <v>0</v>
      </c>
      <c r="N114" s="79">
        <f>SUM(N115+N117+N119)</f>
        <v>0</v>
      </c>
      <c r="O114" s="79">
        <f t="shared" si="22"/>
        <v>0</v>
      </c>
      <c r="P114" s="79">
        <f t="shared" si="22"/>
        <v>0</v>
      </c>
    </row>
    <row r="115" spans="1:16" ht="12.75">
      <c r="A115" s="80">
        <v>311</v>
      </c>
      <c r="B115" s="76" t="s">
        <v>25</v>
      </c>
      <c r="C115" s="79">
        <f aca="true" t="shared" si="23" ref="C115:D121">SUM(E115+G115+I115+K115+M115+O115+P115)</f>
        <v>64846</v>
      </c>
      <c r="D115" s="79">
        <f t="shared" si="23"/>
        <v>77100</v>
      </c>
      <c r="E115" s="79">
        <v>4266</v>
      </c>
      <c r="F115" s="79">
        <v>0</v>
      </c>
      <c r="G115" s="79">
        <f aca="true" t="shared" si="24" ref="G115:P115">G116</f>
        <v>0</v>
      </c>
      <c r="H115" s="79">
        <f t="shared" si="24"/>
        <v>0</v>
      </c>
      <c r="I115" s="79">
        <f t="shared" si="24"/>
        <v>0</v>
      </c>
      <c r="J115" s="79">
        <f t="shared" si="24"/>
        <v>0</v>
      </c>
      <c r="K115" s="79">
        <v>60580</v>
      </c>
      <c r="L115" s="79">
        <v>77100</v>
      </c>
      <c r="M115" s="79">
        <f t="shared" si="24"/>
        <v>0</v>
      </c>
      <c r="N115" s="79">
        <f t="shared" si="24"/>
        <v>0</v>
      </c>
      <c r="O115" s="79">
        <f t="shared" si="24"/>
        <v>0</v>
      </c>
      <c r="P115" s="79">
        <f t="shared" si="24"/>
        <v>0</v>
      </c>
    </row>
    <row r="116" spans="1:16" s="6" customFormat="1" ht="12.75">
      <c r="A116" s="77">
        <v>3111</v>
      </c>
      <c r="B116" s="81" t="s">
        <v>25</v>
      </c>
      <c r="C116" s="79">
        <f t="shared" si="23"/>
        <v>0</v>
      </c>
      <c r="D116" s="79">
        <f t="shared" si="23"/>
        <v>0</v>
      </c>
      <c r="E116" s="78"/>
      <c r="F116" s="78"/>
      <c r="G116" s="82"/>
      <c r="H116" s="82"/>
      <c r="I116" s="78"/>
      <c r="J116" s="78"/>
      <c r="K116" s="78"/>
      <c r="L116" s="78"/>
      <c r="M116" s="82"/>
      <c r="N116" s="82"/>
      <c r="O116" s="82"/>
      <c r="P116" s="82"/>
    </row>
    <row r="117" spans="1:16" ht="12.75">
      <c r="A117" s="80">
        <v>312</v>
      </c>
      <c r="B117" s="76" t="s">
        <v>26</v>
      </c>
      <c r="C117" s="79">
        <f t="shared" si="23"/>
        <v>0</v>
      </c>
      <c r="D117" s="79">
        <f t="shared" si="23"/>
        <v>0</v>
      </c>
      <c r="E117" s="79">
        <f>E118</f>
        <v>0</v>
      </c>
      <c r="F117" s="79">
        <f>F118</f>
        <v>0</v>
      </c>
      <c r="G117" s="79">
        <f aca="true" t="shared" si="25" ref="G117:P117">G118</f>
        <v>0</v>
      </c>
      <c r="H117" s="79">
        <f t="shared" si="25"/>
        <v>0</v>
      </c>
      <c r="I117" s="79">
        <f t="shared" si="25"/>
        <v>0</v>
      </c>
      <c r="J117" s="79">
        <f t="shared" si="25"/>
        <v>0</v>
      </c>
      <c r="K117" s="79">
        <f t="shared" si="25"/>
        <v>0</v>
      </c>
      <c r="L117" s="79">
        <f t="shared" si="25"/>
        <v>0</v>
      </c>
      <c r="M117" s="79">
        <f t="shared" si="25"/>
        <v>0</v>
      </c>
      <c r="N117" s="79">
        <f t="shared" si="25"/>
        <v>0</v>
      </c>
      <c r="O117" s="79">
        <f t="shared" si="25"/>
        <v>0</v>
      </c>
      <c r="P117" s="79">
        <f t="shared" si="25"/>
        <v>0</v>
      </c>
    </row>
    <row r="118" spans="1:16" ht="12.75">
      <c r="A118" s="77">
        <v>3121</v>
      </c>
      <c r="B118" s="81" t="s">
        <v>26</v>
      </c>
      <c r="C118" s="79">
        <f t="shared" si="23"/>
        <v>0</v>
      </c>
      <c r="D118" s="79">
        <f t="shared" si="23"/>
        <v>0</v>
      </c>
      <c r="E118" s="82"/>
      <c r="F118" s="82"/>
      <c r="G118" s="82"/>
      <c r="H118" s="82"/>
      <c r="I118" s="82"/>
      <c r="J118" s="82"/>
      <c r="K118" s="78"/>
      <c r="L118" s="78"/>
      <c r="M118" s="82"/>
      <c r="N118" s="82"/>
      <c r="O118" s="82"/>
      <c r="P118" s="82"/>
    </row>
    <row r="119" spans="1:16" ht="12.75">
      <c r="A119" s="80">
        <v>313</v>
      </c>
      <c r="B119" s="76" t="s">
        <v>27</v>
      </c>
      <c r="C119" s="79">
        <f t="shared" si="23"/>
        <v>11154</v>
      </c>
      <c r="D119" s="79">
        <f t="shared" si="23"/>
        <v>12700</v>
      </c>
      <c r="E119" s="79">
        <v>734</v>
      </c>
      <c r="F119" s="79">
        <v>0</v>
      </c>
      <c r="G119" s="79">
        <f aca="true" t="shared" si="26" ref="G119:P119">G120</f>
        <v>0</v>
      </c>
      <c r="H119" s="79">
        <f t="shared" si="26"/>
        <v>0</v>
      </c>
      <c r="I119" s="79">
        <f t="shared" si="26"/>
        <v>0</v>
      </c>
      <c r="J119" s="79">
        <f t="shared" si="26"/>
        <v>0</v>
      </c>
      <c r="K119" s="79">
        <v>10420</v>
      </c>
      <c r="L119" s="79">
        <v>12700</v>
      </c>
      <c r="M119" s="79">
        <f t="shared" si="26"/>
        <v>0</v>
      </c>
      <c r="N119" s="79">
        <f t="shared" si="26"/>
        <v>0</v>
      </c>
      <c r="O119" s="79">
        <f t="shared" si="26"/>
        <v>0</v>
      </c>
      <c r="P119" s="79">
        <f t="shared" si="26"/>
        <v>0</v>
      </c>
    </row>
    <row r="120" spans="1:16" ht="12.75">
      <c r="A120" s="77">
        <v>3132</v>
      </c>
      <c r="B120" s="81" t="s">
        <v>85</v>
      </c>
      <c r="C120" s="79">
        <f t="shared" si="23"/>
        <v>0</v>
      </c>
      <c r="D120" s="79">
        <f t="shared" si="23"/>
        <v>0</v>
      </c>
      <c r="E120" s="78"/>
      <c r="F120" s="78"/>
      <c r="G120" s="82"/>
      <c r="H120" s="82"/>
      <c r="I120" s="78">
        <v>0</v>
      </c>
      <c r="J120" s="78">
        <v>0</v>
      </c>
      <c r="K120" s="78"/>
      <c r="L120" s="78"/>
      <c r="M120" s="82"/>
      <c r="N120" s="82"/>
      <c r="O120" s="82"/>
      <c r="P120" s="82"/>
    </row>
    <row r="121" spans="1:16" ht="12.75">
      <c r="A121" s="77">
        <v>3133</v>
      </c>
      <c r="B121" s="81" t="s">
        <v>86</v>
      </c>
      <c r="C121" s="79">
        <f t="shared" si="23"/>
        <v>0</v>
      </c>
      <c r="D121" s="79">
        <f t="shared" si="23"/>
        <v>0</v>
      </c>
      <c r="E121" s="78"/>
      <c r="F121" s="78"/>
      <c r="G121" s="82"/>
      <c r="H121" s="82"/>
      <c r="I121" s="78"/>
      <c r="J121" s="78"/>
      <c r="K121" s="78"/>
      <c r="L121" s="78"/>
      <c r="M121" s="82"/>
      <c r="N121" s="82"/>
      <c r="O121" s="82"/>
      <c r="P121" s="82"/>
    </row>
    <row r="122" spans="1:16" s="6" customFormat="1" ht="12.75">
      <c r="A122" s="80">
        <v>32</v>
      </c>
      <c r="B122" s="76" t="s">
        <v>28</v>
      </c>
      <c r="C122" s="79">
        <f>SUM(C123+C128+C135+C145+C146)</f>
        <v>680</v>
      </c>
      <c r="D122" s="79">
        <f>SUM(D123+D128+D135+D145+D146)</f>
        <v>500</v>
      </c>
      <c r="E122" s="79">
        <f aca="true" t="shared" si="27" ref="E122:P122">SUM(E123+E128+E135+E145+E146)</f>
        <v>50</v>
      </c>
      <c r="F122" s="79">
        <f>SUM(F123+F128+F135+F145+F146)</f>
        <v>0</v>
      </c>
      <c r="G122" s="79">
        <f t="shared" si="27"/>
        <v>0</v>
      </c>
      <c r="H122" s="79">
        <f>SUM(H123+H128+H135+H145+H146)</f>
        <v>0</v>
      </c>
      <c r="I122" s="79">
        <f t="shared" si="27"/>
        <v>0</v>
      </c>
      <c r="J122" s="79">
        <f>SUM(J123+J128+J135+J145+J146)</f>
        <v>0</v>
      </c>
      <c r="K122" s="79">
        <f t="shared" si="27"/>
        <v>630</v>
      </c>
      <c r="L122" s="79">
        <f>SUM(L123+L128+L135+L145+L146)</f>
        <v>500</v>
      </c>
      <c r="M122" s="79">
        <f t="shared" si="27"/>
        <v>0</v>
      </c>
      <c r="N122" s="79">
        <f>SUM(N123+N128+N135+N145+N146)</f>
        <v>0</v>
      </c>
      <c r="O122" s="79">
        <f t="shared" si="27"/>
        <v>0</v>
      </c>
      <c r="P122" s="79">
        <f t="shared" si="27"/>
        <v>0</v>
      </c>
    </row>
    <row r="123" spans="1:16" ht="12.75">
      <c r="A123" s="80">
        <v>321</v>
      </c>
      <c r="B123" s="76" t="s">
        <v>29</v>
      </c>
      <c r="C123" s="79">
        <f aca="true" t="shared" si="28" ref="C123:D150">SUM(E123+G123+I123+K123+M123+O123+P123)</f>
        <v>680</v>
      </c>
      <c r="D123" s="79">
        <f t="shared" si="28"/>
        <v>500</v>
      </c>
      <c r="E123" s="79">
        <v>50</v>
      </c>
      <c r="F123" s="79">
        <v>0</v>
      </c>
      <c r="G123" s="79">
        <f aca="true" t="shared" si="29" ref="G123:P123">SUM(G124:G127)</f>
        <v>0</v>
      </c>
      <c r="H123" s="79">
        <f>SUM(H124:H127)</f>
        <v>0</v>
      </c>
      <c r="I123" s="79">
        <f t="shared" si="29"/>
        <v>0</v>
      </c>
      <c r="J123" s="79">
        <f>SUM(J124:J127)</f>
        <v>0</v>
      </c>
      <c r="K123" s="79">
        <v>630</v>
      </c>
      <c r="L123" s="79">
        <v>500</v>
      </c>
      <c r="M123" s="79">
        <f t="shared" si="29"/>
        <v>0</v>
      </c>
      <c r="N123" s="79">
        <f>SUM(N124:N127)</f>
        <v>0</v>
      </c>
      <c r="O123" s="79">
        <f t="shared" si="29"/>
        <v>0</v>
      </c>
      <c r="P123" s="79">
        <f t="shared" si="29"/>
        <v>0</v>
      </c>
    </row>
    <row r="124" spans="1:16" s="6" customFormat="1" ht="12.75">
      <c r="A124" s="77">
        <v>3211</v>
      </c>
      <c r="B124" s="81" t="s">
        <v>51</v>
      </c>
      <c r="C124" s="79">
        <f t="shared" si="28"/>
        <v>0</v>
      </c>
      <c r="D124" s="79">
        <f t="shared" si="28"/>
        <v>0</v>
      </c>
      <c r="E124" s="78"/>
      <c r="F124" s="78"/>
      <c r="G124" s="82"/>
      <c r="H124" s="82"/>
      <c r="I124" s="82"/>
      <c r="J124" s="82"/>
      <c r="K124" s="78"/>
      <c r="L124" s="78"/>
      <c r="M124" s="82"/>
      <c r="N124" s="82"/>
      <c r="O124" s="82"/>
      <c r="P124" s="82"/>
    </row>
    <row r="125" spans="1:16" s="6" customFormat="1" ht="25.5">
      <c r="A125" s="77">
        <v>3212</v>
      </c>
      <c r="B125" s="81" t="s">
        <v>54</v>
      </c>
      <c r="C125" s="79">
        <f t="shared" si="28"/>
        <v>0</v>
      </c>
      <c r="D125" s="79">
        <f t="shared" si="28"/>
        <v>0</v>
      </c>
      <c r="E125" s="78"/>
      <c r="F125" s="78"/>
      <c r="G125" s="82"/>
      <c r="H125" s="82"/>
      <c r="I125" s="82"/>
      <c r="J125" s="82"/>
      <c r="K125" s="78"/>
      <c r="L125" s="78"/>
      <c r="M125" s="82"/>
      <c r="N125" s="82"/>
      <c r="O125" s="82"/>
      <c r="P125" s="82"/>
    </row>
    <row r="126" spans="1:16" ht="12.75">
      <c r="A126" s="77">
        <v>3213</v>
      </c>
      <c r="B126" s="81" t="s">
        <v>52</v>
      </c>
      <c r="C126" s="79">
        <f t="shared" si="28"/>
        <v>0</v>
      </c>
      <c r="D126" s="79">
        <f t="shared" si="28"/>
        <v>0</v>
      </c>
      <c r="E126" s="78"/>
      <c r="F126" s="78"/>
      <c r="G126" s="82"/>
      <c r="H126" s="82"/>
      <c r="I126" s="82"/>
      <c r="J126" s="82"/>
      <c r="K126" s="78"/>
      <c r="L126" s="78"/>
      <c r="M126" s="82"/>
      <c r="N126" s="82"/>
      <c r="O126" s="82"/>
      <c r="P126" s="82"/>
    </row>
    <row r="127" spans="1:16" ht="12.75">
      <c r="A127" s="77">
        <v>3214</v>
      </c>
      <c r="B127" s="81" t="s">
        <v>53</v>
      </c>
      <c r="C127" s="79">
        <f t="shared" si="28"/>
        <v>0</v>
      </c>
      <c r="D127" s="79">
        <f t="shared" si="28"/>
        <v>0</v>
      </c>
      <c r="E127" s="78"/>
      <c r="F127" s="78"/>
      <c r="G127" s="82"/>
      <c r="H127" s="82"/>
      <c r="I127" s="82"/>
      <c r="J127" s="82"/>
      <c r="K127" s="78"/>
      <c r="L127" s="78"/>
      <c r="M127" s="82"/>
      <c r="N127" s="82"/>
      <c r="O127" s="82"/>
      <c r="P127" s="82"/>
    </row>
    <row r="128" spans="1:16" ht="12.75">
      <c r="A128" s="80">
        <v>322</v>
      </c>
      <c r="B128" s="76" t="s">
        <v>30</v>
      </c>
      <c r="C128" s="79">
        <f t="shared" si="28"/>
        <v>0</v>
      </c>
      <c r="D128" s="79">
        <f t="shared" si="28"/>
        <v>0</v>
      </c>
      <c r="E128" s="79">
        <f>SUM(E129:E134)</f>
        <v>0</v>
      </c>
      <c r="F128" s="79">
        <f>SUM(F129:F134)</f>
        <v>0</v>
      </c>
      <c r="G128" s="79">
        <f aca="true" t="shared" si="30" ref="G128:P128">SUM(G129:G134)</f>
        <v>0</v>
      </c>
      <c r="H128" s="79">
        <f>SUM(H129:H134)</f>
        <v>0</v>
      </c>
      <c r="I128" s="79">
        <f t="shared" si="30"/>
        <v>0</v>
      </c>
      <c r="J128" s="79">
        <f>SUM(J129:J134)</f>
        <v>0</v>
      </c>
      <c r="K128" s="79">
        <f t="shared" si="30"/>
        <v>0</v>
      </c>
      <c r="L128" s="79">
        <f>SUM(L129:L134)</f>
        <v>0</v>
      </c>
      <c r="M128" s="79">
        <f t="shared" si="30"/>
        <v>0</v>
      </c>
      <c r="N128" s="79">
        <f>SUM(N129:N134)</f>
        <v>0</v>
      </c>
      <c r="O128" s="79">
        <f t="shared" si="30"/>
        <v>0</v>
      </c>
      <c r="P128" s="79">
        <f t="shared" si="30"/>
        <v>0</v>
      </c>
    </row>
    <row r="129" spans="1:16" s="6" customFormat="1" ht="12.75" customHeight="1">
      <c r="A129" s="77">
        <v>3221</v>
      </c>
      <c r="B129" s="81" t="s">
        <v>55</v>
      </c>
      <c r="C129" s="79">
        <f t="shared" si="28"/>
        <v>0</v>
      </c>
      <c r="D129" s="79">
        <f t="shared" si="28"/>
        <v>0</v>
      </c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82"/>
      <c r="P129" s="82"/>
    </row>
    <row r="130" spans="1:16" s="6" customFormat="1" ht="12.75">
      <c r="A130" s="77">
        <v>3222</v>
      </c>
      <c r="B130" s="81" t="s">
        <v>56</v>
      </c>
      <c r="C130" s="79">
        <f t="shared" si="28"/>
        <v>0</v>
      </c>
      <c r="D130" s="79">
        <f t="shared" si="28"/>
        <v>0</v>
      </c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82"/>
      <c r="P130" s="82"/>
    </row>
    <row r="131" spans="1:16" s="6" customFormat="1" ht="12.75">
      <c r="A131" s="77">
        <v>3223</v>
      </c>
      <c r="B131" s="81" t="s">
        <v>57</v>
      </c>
      <c r="C131" s="79">
        <f t="shared" si="28"/>
        <v>0</v>
      </c>
      <c r="D131" s="79">
        <f t="shared" si="28"/>
        <v>0</v>
      </c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82"/>
      <c r="P131" s="82"/>
    </row>
    <row r="132" spans="1:16" ht="25.5">
      <c r="A132" s="77">
        <v>3224</v>
      </c>
      <c r="B132" s="81" t="s">
        <v>58</v>
      </c>
      <c r="C132" s="79">
        <f t="shared" si="28"/>
        <v>0</v>
      </c>
      <c r="D132" s="79">
        <f t="shared" si="28"/>
        <v>0</v>
      </c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82"/>
      <c r="P132" s="82"/>
    </row>
    <row r="133" spans="1:16" ht="12.75">
      <c r="A133" s="77">
        <v>3225</v>
      </c>
      <c r="B133" s="81" t="s">
        <v>59</v>
      </c>
      <c r="C133" s="79">
        <f t="shared" si="28"/>
        <v>0</v>
      </c>
      <c r="D133" s="79">
        <f t="shared" si="28"/>
        <v>0</v>
      </c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82"/>
      <c r="P133" s="82"/>
    </row>
    <row r="134" spans="1:16" ht="25.5">
      <c r="A134" s="77">
        <v>3227</v>
      </c>
      <c r="B134" s="81" t="s">
        <v>60</v>
      </c>
      <c r="C134" s="79">
        <f t="shared" si="28"/>
        <v>0</v>
      </c>
      <c r="D134" s="79">
        <f t="shared" si="28"/>
        <v>0</v>
      </c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82"/>
      <c r="P134" s="82"/>
    </row>
    <row r="135" spans="1:16" s="6" customFormat="1" ht="12.75">
      <c r="A135" s="80">
        <v>323</v>
      </c>
      <c r="B135" s="76" t="s">
        <v>31</v>
      </c>
      <c r="C135" s="79">
        <f t="shared" si="28"/>
        <v>0</v>
      </c>
      <c r="D135" s="79">
        <f t="shared" si="28"/>
        <v>0</v>
      </c>
      <c r="E135" s="79">
        <f>SUM(E136:E144)</f>
        <v>0</v>
      </c>
      <c r="F135" s="79">
        <f>SUM(F136:F144)</f>
        <v>0</v>
      </c>
      <c r="G135" s="79">
        <f aca="true" t="shared" si="31" ref="G135:P135">SUM(G136:G144)</f>
        <v>0</v>
      </c>
      <c r="H135" s="79">
        <f>SUM(H136:H144)</f>
        <v>0</v>
      </c>
      <c r="I135" s="79">
        <f t="shared" si="31"/>
        <v>0</v>
      </c>
      <c r="J135" s="79">
        <f>SUM(J136:J144)</f>
        <v>0</v>
      </c>
      <c r="K135" s="79">
        <f t="shared" si="31"/>
        <v>0</v>
      </c>
      <c r="L135" s="79">
        <f>SUM(L136:L144)</f>
        <v>0</v>
      </c>
      <c r="M135" s="79">
        <f t="shared" si="31"/>
        <v>0</v>
      </c>
      <c r="N135" s="79">
        <f>SUM(N136:N144)</f>
        <v>0</v>
      </c>
      <c r="O135" s="79">
        <f t="shared" si="31"/>
        <v>0</v>
      </c>
      <c r="P135" s="79">
        <f t="shared" si="31"/>
        <v>0</v>
      </c>
    </row>
    <row r="136" spans="1:16" ht="12.75">
      <c r="A136" s="77">
        <v>3231</v>
      </c>
      <c r="B136" s="81" t="s">
        <v>61</v>
      </c>
      <c r="C136" s="79">
        <f t="shared" si="28"/>
        <v>0</v>
      </c>
      <c r="D136" s="79">
        <f t="shared" si="28"/>
        <v>0</v>
      </c>
      <c r="E136" s="78"/>
      <c r="F136" s="78"/>
      <c r="G136" s="78"/>
      <c r="H136" s="78"/>
      <c r="I136" s="78"/>
      <c r="J136" s="78"/>
      <c r="K136" s="78"/>
      <c r="L136" s="78"/>
      <c r="M136" s="82"/>
      <c r="N136" s="82"/>
      <c r="O136" s="82"/>
      <c r="P136" s="82"/>
    </row>
    <row r="137" spans="1:16" ht="12.75">
      <c r="A137" s="77">
        <v>3232</v>
      </c>
      <c r="B137" s="81" t="s">
        <v>62</v>
      </c>
      <c r="C137" s="79">
        <f t="shared" si="28"/>
        <v>0</v>
      </c>
      <c r="D137" s="79">
        <f t="shared" si="28"/>
        <v>0</v>
      </c>
      <c r="E137" s="78"/>
      <c r="F137" s="78"/>
      <c r="G137" s="78"/>
      <c r="H137" s="78"/>
      <c r="I137" s="78"/>
      <c r="J137" s="78"/>
      <c r="K137" s="78"/>
      <c r="L137" s="78"/>
      <c r="M137" s="82"/>
      <c r="N137" s="82"/>
      <c r="O137" s="82"/>
      <c r="P137" s="82"/>
    </row>
    <row r="138" spans="1:16" ht="12.75">
      <c r="A138" s="77">
        <v>3233</v>
      </c>
      <c r="B138" s="81" t="s">
        <v>63</v>
      </c>
      <c r="C138" s="79">
        <f t="shared" si="28"/>
        <v>0</v>
      </c>
      <c r="D138" s="79">
        <f t="shared" si="28"/>
        <v>0</v>
      </c>
      <c r="E138" s="78"/>
      <c r="F138" s="78"/>
      <c r="G138" s="78"/>
      <c r="H138" s="78"/>
      <c r="I138" s="78"/>
      <c r="J138" s="78"/>
      <c r="K138" s="78"/>
      <c r="L138" s="78"/>
      <c r="M138" s="82"/>
      <c r="N138" s="82"/>
      <c r="O138" s="82"/>
      <c r="P138" s="82"/>
    </row>
    <row r="139" spans="1:16" ht="12.75">
      <c r="A139" s="77">
        <v>3234</v>
      </c>
      <c r="B139" s="81" t="s">
        <v>64</v>
      </c>
      <c r="C139" s="79">
        <f t="shared" si="28"/>
        <v>0</v>
      </c>
      <c r="D139" s="79">
        <f t="shared" si="28"/>
        <v>0</v>
      </c>
      <c r="E139" s="78"/>
      <c r="F139" s="78"/>
      <c r="G139" s="78"/>
      <c r="H139" s="78"/>
      <c r="I139" s="78"/>
      <c r="J139" s="78"/>
      <c r="K139" s="78"/>
      <c r="L139" s="78"/>
      <c r="M139" s="82"/>
      <c r="N139" s="82"/>
      <c r="O139" s="82"/>
      <c r="P139" s="82"/>
    </row>
    <row r="140" spans="1:16" s="6" customFormat="1" ht="12.75">
      <c r="A140" s="77">
        <v>3235</v>
      </c>
      <c r="B140" s="81" t="s">
        <v>65</v>
      </c>
      <c r="C140" s="79">
        <f t="shared" si="28"/>
        <v>0</v>
      </c>
      <c r="D140" s="79">
        <f t="shared" si="28"/>
        <v>0</v>
      </c>
      <c r="E140" s="78"/>
      <c r="F140" s="78"/>
      <c r="G140" s="78"/>
      <c r="H140" s="78"/>
      <c r="I140" s="78"/>
      <c r="J140" s="78"/>
      <c r="K140" s="78"/>
      <c r="L140" s="78"/>
      <c r="M140" s="82"/>
      <c r="N140" s="82"/>
      <c r="O140" s="82"/>
      <c r="P140" s="82"/>
    </row>
    <row r="141" spans="1:16" ht="12.75">
      <c r="A141" s="77">
        <v>3236</v>
      </c>
      <c r="B141" s="81" t="s">
        <v>66</v>
      </c>
      <c r="C141" s="79">
        <f t="shared" si="28"/>
        <v>0</v>
      </c>
      <c r="D141" s="79">
        <f t="shared" si="28"/>
        <v>0</v>
      </c>
      <c r="E141" s="78"/>
      <c r="F141" s="78"/>
      <c r="G141" s="78"/>
      <c r="H141" s="78"/>
      <c r="I141" s="78"/>
      <c r="J141" s="78"/>
      <c r="K141" s="78"/>
      <c r="L141" s="78"/>
      <c r="M141" s="82"/>
      <c r="N141" s="82"/>
      <c r="O141" s="82"/>
      <c r="P141" s="82"/>
    </row>
    <row r="142" spans="1:16" s="6" customFormat="1" ht="12.75">
      <c r="A142" s="77">
        <v>3237</v>
      </c>
      <c r="B142" s="81" t="s">
        <v>67</v>
      </c>
      <c r="C142" s="79">
        <f t="shared" si="28"/>
        <v>0</v>
      </c>
      <c r="D142" s="79">
        <f t="shared" si="28"/>
        <v>0</v>
      </c>
      <c r="E142" s="78"/>
      <c r="F142" s="78"/>
      <c r="G142" s="78"/>
      <c r="H142" s="78"/>
      <c r="I142" s="78"/>
      <c r="J142" s="78"/>
      <c r="K142" s="78"/>
      <c r="L142" s="78"/>
      <c r="M142" s="82"/>
      <c r="N142" s="82"/>
      <c r="O142" s="82"/>
      <c r="P142" s="82"/>
    </row>
    <row r="143" spans="1:16" ht="12.75">
      <c r="A143" s="77">
        <v>3238</v>
      </c>
      <c r="B143" s="81" t="s">
        <v>68</v>
      </c>
      <c r="C143" s="79">
        <f t="shared" si="28"/>
        <v>0</v>
      </c>
      <c r="D143" s="79">
        <f t="shared" si="28"/>
        <v>0</v>
      </c>
      <c r="E143" s="78"/>
      <c r="F143" s="78"/>
      <c r="G143" s="78"/>
      <c r="H143" s="78"/>
      <c r="I143" s="78"/>
      <c r="J143" s="78"/>
      <c r="K143" s="78"/>
      <c r="L143" s="78"/>
      <c r="M143" s="82"/>
      <c r="N143" s="82"/>
      <c r="O143" s="82"/>
      <c r="P143" s="82"/>
    </row>
    <row r="144" spans="1:16" s="6" customFormat="1" ht="12.75">
      <c r="A144" s="77">
        <v>3239</v>
      </c>
      <c r="B144" s="81" t="s">
        <v>69</v>
      </c>
      <c r="C144" s="79">
        <f t="shared" si="28"/>
        <v>0</v>
      </c>
      <c r="D144" s="79">
        <f t="shared" si="28"/>
        <v>0</v>
      </c>
      <c r="E144" s="78"/>
      <c r="F144" s="78"/>
      <c r="G144" s="78"/>
      <c r="H144" s="78"/>
      <c r="I144" s="78"/>
      <c r="J144" s="78"/>
      <c r="K144" s="78"/>
      <c r="L144" s="78"/>
      <c r="M144" s="82"/>
      <c r="N144" s="82"/>
      <c r="O144" s="82"/>
      <c r="P144" s="82"/>
    </row>
    <row r="145" spans="1:16" s="6" customFormat="1" ht="25.5">
      <c r="A145" s="80">
        <v>324</v>
      </c>
      <c r="B145" s="76" t="s">
        <v>44</v>
      </c>
      <c r="C145" s="79">
        <f t="shared" si="28"/>
        <v>0</v>
      </c>
      <c r="D145" s="79">
        <f t="shared" si="28"/>
        <v>0</v>
      </c>
      <c r="E145" s="78"/>
      <c r="F145" s="78"/>
      <c r="G145" s="78"/>
      <c r="H145" s="78"/>
      <c r="I145" s="78"/>
      <c r="J145" s="78"/>
      <c r="K145" s="78"/>
      <c r="L145" s="78"/>
      <c r="M145" s="82"/>
      <c r="N145" s="82"/>
      <c r="O145" s="82"/>
      <c r="P145" s="82"/>
    </row>
    <row r="146" spans="1:16" ht="12.75" customHeight="1">
      <c r="A146" s="80">
        <v>329</v>
      </c>
      <c r="B146" s="76" t="s">
        <v>32</v>
      </c>
      <c r="C146" s="79">
        <f t="shared" si="28"/>
        <v>0</v>
      </c>
      <c r="D146" s="79">
        <f t="shared" si="28"/>
        <v>0</v>
      </c>
      <c r="E146" s="79">
        <f aca="true" t="shared" si="32" ref="E146:P146">SUM(E147:E150)</f>
        <v>0</v>
      </c>
      <c r="F146" s="79">
        <f>SUM(F147:F150)</f>
        <v>0</v>
      </c>
      <c r="G146" s="79">
        <f t="shared" si="32"/>
        <v>0</v>
      </c>
      <c r="H146" s="79">
        <f>SUM(H147:H150)</f>
        <v>0</v>
      </c>
      <c r="I146" s="79">
        <f t="shared" si="32"/>
        <v>0</v>
      </c>
      <c r="J146" s="79">
        <f>SUM(J147:J150)</f>
        <v>0</v>
      </c>
      <c r="K146" s="79">
        <f t="shared" si="32"/>
        <v>0</v>
      </c>
      <c r="L146" s="79">
        <f>SUM(L147:L150)</f>
        <v>0</v>
      </c>
      <c r="M146" s="79">
        <f t="shared" si="32"/>
        <v>0</v>
      </c>
      <c r="N146" s="79">
        <f>SUM(N147:N150)</f>
        <v>0</v>
      </c>
      <c r="O146" s="79">
        <f t="shared" si="32"/>
        <v>0</v>
      </c>
      <c r="P146" s="79">
        <f t="shared" si="32"/>
        <v>0</v>
      </c>
    </row>
    <row r="147" spans="1:16" ht="12.75">
      <c r="A147" s="77">
        <v>3293</v>
      </c>
      <c r="B147" s="81" t="s">
        <v>89</v>
      </c>
      <c r="C147" s="79">
        <f t="shared" si="28"/>
        <v>0</v>
      </c>
      <c r="D147" s="79">
        <f t="shared" si="28"/>
        <v>0</v>
      </c>
      <c r="E147" s="78"/>
      <c r="F147" s="78"/>
      <c r="G147" s="82"/>
      <c r="H147" s="82"/>
      <c r="I147" s="78"/>
      <c r="J147" s="78"/>
      <c r="K147" s="82"/>
      <c r="L147" s="82"/>
      <c r="M147" s="82"/>
      <c r="N147" s="82"/>
      <c r="O147" s="82"/>
      <c r="P147" s="82"/>
    </row>
    <row r="148" spans="1:16" ht="12.75">
      <c r="A148" s="77">
        <v>3294</v>
      </c>
      <c r="B148" s="81" t="s">
        <v>70</v>
      </c>
      <c r="C148" s="79">
        <f t="shared" si="28"/>
        <v>0</v>
      </c>
      <c r="D148" s="79">
        <f t="shared" si="28"/>
        <v>0</v>
      </c>
      <c r="E148" s="78"/>
      <c r="F148" s="78"/>
      <c r="G148" s="82"/>
      <c r="H148" s="82"/>
      <c r="I148" s="78"/>
      <c r="J148" s="78"/>
      <c r="K148" s="82"/>
      <c r="L148" s="82"/>
      <c r="M148" s="82"/>
      <c r="N148" s="82"/>
      <c r="O148" s="82"/>
      <c r="P148" s="82"/>
    </row>
    <row r="149" spans="1:16" s="6" customFormat="1" ht="12.75">
      <c r="A149" s="77">
        <v>3295</v>
      </c>
      <c r="B149" s="81" t="s">
        <v>71</v>
      </c>
      <c r="C149" s="79">
        <f t="shared" si="28"/>
        <v>0</v>
      </c>
      <c r="D149" s="79">
        <f t="shared" si="28"/>
        <v>0</v>
      </c>
      <c r="E149" s="78"/>
      <c r="F149" s="78"/>
      <c r="G149" s="82"/>
      <c r="H149" s="82"/>
      <c r="I149" s="78"/>
      <c r="J149" s="78"/>
      <c r="K149" s="82"/>
      <c r="L149" s="82"/>
      <c r="M149" s="82"/>
      <c r="N149" s="82"/>
      <c r="O149" s="82"/>
      <c r="P149" s="82"/>
    </row>
    <row r="150" spans="1:16" s="6" customFormat="1" ht="12.75">
      <c r="A150" s="77">
        <v>3299</v>
      </c>
      <c r="B150" s="81" t="s">
        <v>32</v>
      </c>
      <c r="C150" s="79">
        <f t="shared" si="28"/>
        <v>0</v>
      </c>
      <c r="D150" s="79">
        <f t="shared" si="28"/>
        <v>0</v>
      </c>
      <c r="E150" s="78"/>
      <c r="F150" s="78"/>
      <c r="G150" s="82"/>
      <c r="H150" s="82"/>
      <c r="I150" s="78"/>
      <c r="J150" s="78"/>
      <c r="K150" s="82"/>
      <c r="L150" s="82"/>
      <c r="M150" s="82"/>
      <c r="N150" s="82"/>
      <c r="O150" s="82"/>
      <c r="P150" s="82"/>
    </row>
    <row r="151" spans="1:16" s="6" customFormat="1" ht="12.75">
      <c r="A151" s="80">
        <v>34</v>
      </c>
      <c r="B151" s="76" t="s">
        <v>33</v>
      </c>
      <c r="C151" s="79">
        <f>C152</f>
        <v>0</v>
      </c>
      <c r="D151" s="79">
        <f>D152</f>
        <v>0</v>
      </c>
      <c r="E151" s="79">
        <f aca="true" t="shared" si="33" ref="E151:P152">E152</f>
        <v>0</v>
      </c>
      <c r="F151" s="79">
        <f t="shared" si="33"/>
        <v>0</v>
      </c>
      <c r="G151" s="79">
        <f t="shared" si="33"/>
        <v>0</v>
      </c>
      <c r="H151" s="79">
        <f t="shared" si="33"/>
        <v>0</v>
      </c>
      <c r="I151" s="79">
        <f t="shared" si="33"/>
        <v>0</v>
      </c>
      <c r="J151" s="79">
        <f t="shared" si="33"/>
        <v>0</v>
      </c>
      <c r="K151" s="79">
        <f t="shared" si="33"/>
        <v>0</v>
      </c>
      <c r="L151" s="79">
        <f t="shared" si="33"/>
        <v>0</v>
      </c>
      <c r="M151" s="79">
        <f t="shared" si="33"/>
        <v>0</v>
      </c>
      <c r="N151" s="79">
        <f t="shared" si="33"/>
        <v>0</v>
      </c>
      <c r="O151" s="79">
        <f t="shared" si="33"/>
        <v>0</v>
      </c>
      <c r="P151" s="79">
        <f t="shared" si="33"/>
        <v>0</v>
      </c>
    </row>
    <row r="152" spans="1:16" ht="12.75">
      <c r="A152" s="80">
        <v>343</v>
      </c>
      <c r="B152" s="76" t="s">
        <v>34</v>
      </c>
      <c r="C152" s="79">
        <f>SUM(E152+G152+I152+K152+M152+O152+P152)</f>
        <v>0</v>
      </c>
      <c r="D152" s="79">
        <f>SUM(F152+H152+J152+L152+N152+P152+Q152)</f>
        <v>0</v>
      </c>
      <c r="E152" s="79">
        <f>E153</f>
        <v>0</v>
      </c>
      <c r="F152" s="79">
        <f>F153</f>
        <v>0</v>
      </c>
      <c r="G152" s="79">
        <f t="shared" si="33"/>
        <v>0</v>
      </c>
      <c r="H152" s="79">
        <f t="shared" si="33"/>
        <v>0</v>
      </c>
      <c r="I152" s="79">
        <f t="shared" si="33"/>
        <v>0</v>
      </c>
      <c r="J152" s="79">
        <f t="shared" si="33"/>
        <v>0</v>
      </c>
      <c r="K152" s="79">
        <f t="shared" si="33"/>
        <v>0</v>
      </c>
      <c r="L152" s="79">
        <f t="shared" si="33"/>
        <v>0</v>
      </c>
      <c r="M152" s="79">
        <f t="shared" si="33"/>
        <v>0</v>
      </c>
      <c r="N152" s="79">
        <f t="shared" si="33"/>
        <v>0</v>
      </c>
      <c r="O152" s="79">
        <f t="shared" si="33"/>
        <v>0</v>
      </c>
      <c r="P152" s="79">
        <f t="shared" si="33"/>
        <v>0</v>
      </c>
    </row>
    <row r="153" spans="1:16" ht="12.75">
      <c r="A153" s="77">
        <v>3431</v>
      </c>
      <c r="B153" s="81" t="s">
        <v>72</v>
      </c>
      <c r="C153" s="79">
        <f>SUM(E153+G153+I153+K153+M153+O153+P153)</f>
        <v>0</v>
      </c>
      <c r="D153" s="79">
        <f>SUM(F153+H153+J153+L153+N153+P153+Q153)</f>
        <v>0</v>
      </c>
      <c r="E153" s="78"/>
      <c r="F153" s="78"/>
      <c r="G153" s="82"/>
      <c r="H153" s="82"/>
      <c r="I153" s="82"/>
      <c r="J153" s="82"/>
      <c r="K153" s="82"/>
      <c r="L153" s="82"/>
      <c r="M153" s="82"/>
      <c r="N153" s="82"/>
      <c r="O153" s="82"/>
      <c r="P153" s="82"/>
    </row>
    <row r="154" spans="1:16" ht="25.5">
      <c r="A154" s="80">
        <v>4</v>
      </c>
      <c r="B154" s="76" t="s">
        <v>36</v>
      </c>
      <c r="C154" s="79">
        <f>C155</f>
        <v>0</v>
      </c>
      <c r="D154" s="79">
        <f>D155</f>
        <v>0</v>
      </c>
      <c r="E154" s="79">
        <f aca="true" t="shared" si="34" ref="E154:P154">E155</f>
        <v>0</v>
      </c>
      <c r="F154" s="79">
        <f t="shared" si="34"/>
        <v>0</v>
      </c>
      <c r="G154" s="79">
        <f t="shared" si="34"/>
        <v>0</v>
      </c>
      <c r="H154" s="79">
        <f t="shared" si="34"/>
        <v>0</v>
      </c>
      <c r="I154" s="79">
        <f t="shared" si="34"/>
        <v>0</v>
      </c>
      <c r="J154" s="79">
        <f t="shared" si="34"/>
        <v>0</v>
      </c>
      <c r="K154" s="79">
        <f t="shared" si="34"/>
        <v>0</v>
      </c>
      <c r="L154" s="79">
        <f t="shared" si="34"/>
        <v>0</v>
      </c>
      <c r="M154" s="79">
        <f t="shared" si="34"/>
        <v>0</v>
      </c>
      <c r="N154" s="79">
        <f t="shared" si="34"/>
        <v>0</v>
      </c>
      <c r="O154" s="79">
        <f t="shared" si="34"/>
        <v>0</v>
      </c>
      <c r="P154" s="79">
        <f t="shared" si="34"/>
        <v>0</v>
      </c>
    </row>
    <row r="155" spans="1:16" s="6" customFormat="1" ht="25.5">
      <c r="A155" s="80">
        <v>42</v>
      </c>
      <c r="B155" s="76" t="s">
        <v>37</v>
      </c>
      <c r="C155" s="79">
        <f>SUM(C156+C159)</f>
        <v>0</v>
      </c>
      <c r="D155" s="79">
        <f>SUM(D156+D159)</f>
        <v>0</v>
      </c>
      <c r="E155" s="79">
        <f>SUM(E156+E159)</f>
        <v>0</v>
      </c>
      <c r="F155" s="79">
        <f>SUM(F156+F159)</f>
        <v>0</v>
      </c>
      <c r="G155" s="79">
        <f aca="true" t="shared" si="35" ref="G155:P155">SUM(G156+G159)</f>
        <v>0</v>
      </c>
      <c r="H155" s="79">
        <f>SUM(H156+H159)</f>
        <v>0</v>
      </c>
      <c r="I155" s="79">
        <f t="shared" si="35"/>
        <v>0</v>
      </c>
      <c r="J155" s="79">
        <f>SUM(J156+J159)</f>
        <v>0</v>
      </c>
      <c r="K155" s="79">
        <f t="shared" si="35"/>
        <v>0</v>
      </c>
      <c r="L155" s="79">
        <f>SUM(L156+L159)</f>
        <v>0</v>
      </c>
      <c r="M155" s="79">
        <f t="shared" si="35"/>
        <v>0</v>
      </c>
      <c r="N155" s="79">
        <f>SUM(N156+N159)</f>
        <v>0</v>
      </c>
      <c r="O155" s="79">
        <f t="shared" si="35"/>
        <v>0</v>
      </c>
      <c r="P155" s="79">
        <f t="shared" si="35"/>
        <v>0</v>
      </c>
    </row>
    <row r="156" spans="1:16" ht="12.75">
      <c r="A156" s="80">
        <v>422</v>
      </c>
      <c r="B156" s="76" t="s">
        <v>35</v>
      </c>
      <c r="C156" s="79">
        <f aca="true" t="shared" si="36" ref="C156:D160">SUM(E156+G156+I156+K156+M156+O156+P156)</f>
        <v>0</v>
      </c>
      <c r="D156" s="79">
        <f t="shared" si="36"/>
        <v>0</v>
      </c>
      <c r="E156" s="79">
        <f>SUM(E157:E158)</f>
        <v>0</v>
      </c>
      <c r="F156" s="79">
        <f>SUM(F157:F158)</f>
        <v>0</v>
      </c>
      <c r="G156" s="79">
        <f aca="true" t="shared" si="37" ref="G156:P156">SUM(G157:G158)</f>
        <v>0</v>
      </c>
      <c r="H156" s="79">
        <f>SUM(H157:H158)</f>
        <v>0</v>
      </c>
      <c r="I156" s="79">
        <f t="shared" si="37"/>
        <v>0</v>
      </c>
      <c r="J156" s="79">
        <f>SUM(J157:J158)</f>
        <v>0</v>
      </c>
      <c r="K156" s="79">
        <f t="shared" si="37"/>
        <v>0</v>
      </c>
      <c r="L156" s="79">
        <f>SUM(L157:L158)</f>
        <v>0</v>
      </c>
      <c r="M156" s="79">
        <f t="shared" si="37"/>
        <v>0</v>
      </c>
      <c r="N156" s="79">
        <f>SUM(N157:N158)</f>
        <v>0</v>
      </c>
      <c r="O156" s="79">
        <f t="shared" si="37"/>
        <v>0</v>
      </c>
      <c r="P156" s="79">
        <f t="shared" si="37"/>
        <v>0</v>
      </c>
    </row>
    <row r="157" spans="1:16" ht="12.75">
      <c r="A157" s="77">
        <v>4221</v>
      </c>
      <c r="B157" s="81" t="s">
        <v>48</v>
      </c>
      <c r="C157" s="79">
        <f t="shared" si="36"/>
        <v>0</v>
      </c>
      <c r="D157" s="79">
        <f t="shared" si="36"/>
        <v>0</v>
      </c>
      <c r="E157" s="82"/>
      <c r="F157" s="82"/>
      <c r="G157" s="78"/>
      <c r="H157" s="78"/>
      <c r="I157" s="82"/>
      <c r="J157" s="82"/>
      <c r="K157" s="78"/>
      <c r="L157" s="78"/>
      <c r="M157" s="78"/>
      <c r="N157" s="78"/>
      <c r="O157" s="82"/>
      <c r="P157" s="82"/>
    </row>
    <row r="158" spans="1:16" ht="12.75">
      <c r="A158" s="77">
        <v>4226</v>
      </c>
      <c r="B158" s="81" t="s">
        <v>49</v>
      </c>
      <c r="C158" s="79">
        <f t="shared" si="36"/>
        <v>0</v>
      </c>
      <c r="D158" s="79">
        <f t="shared" si="36"/>
        <v>0</v>
      </c>
      <c r="E158" s="82"/>
      <c r="F158" s="82"/>
      <c r="G158" s="78"/>
      <c r="H158" s="78"/>
      <c r="I158" s="82"/>
      <c r="J158" s="82"/>
      <c r="K158" s="78"/>
      <c r="L158" s="78"/>
      <c r="M158" s="78"/>
      <c r="N158" s="78"/>
      <c r="O158" s="82"/>
      <c r="P158" s="82"/>
    </row>
    <row r="159" spans="1:16" ht="25.5">
      <c r="A159" s="80">
        <v>424</v>
      </c>
      <c r="B159" s="76" t="s">
        <v>38</v>
      </c>
      <c r="C159" s="79">
        <f t="shared" si="36"/>
        <v>0</v>
      </c>
      <c r="D159" s="79">
        <f t="shared" si="36"/>
        <v>0</v>
      </c>
      <c r="E159" s="79">
        <f>E160</f>
        <v>0</v>
      </c>
      <c r="F159" s="79">
        <f>F160</f>
        <v>0</v>
      </c>
      <c r="G159" s="79">
        <f aca="true" t="shared" si="38" ref="G159:P159">G160</f>
        <v>0</v>
      </c>
      <c r="H159" s="79">
        <f t="shared" si="38"/>
        <v>0</v>
      </c>
      <c r="I159" s="79">
        <f t="shared" si="38"/>
        <v>0</v>
      </c>
      <c r="J159" s="79">
        <f t="shared" si="38"/>
        <v>0</v>
      </c>
      <c r="K159" s="79">
        <f t="shared" si="38"/>
        <v>0</v>
      </c>
      <c r="L159" s="79">
        <f t="shared" si="38"/>
        <v>0</v>
      </c>
      <c r="M159" s="79">
        <f t="shared" si="38"/>
        <v>0</v>
      </c>
      <c r="N159" s="79">
        <f t="shared" si="38"/>
        <v>0</v>
      </c>
      <c r="O159" s="79">
        <f t="shared" si="38"/>
        <v>0</v>
      </c>
      <c r="P159" s="79">
        <f t="shared" si="38"/>
        <v>0</v>
      </c>
    </row>
    <row r="160" spans="1:16" s="6" customFormat="1" ht="12.75">
      <c r="A160" s="77">
        <v>4241</v>
      </c>
      <c r="B160" s="81" t="s">
        <v>50</v>
      </c>
      <c r="C160" s="79">
        <f t="shared" si="36"/>
        <v>0</v>
      </c>
      <c r="D160" s="79">
        <f t="shared" si="36"/>
        <v>0</v>
      </c>
      <c r="E160" s="78"/>
      <c r="F160" s="78"/>
      <c r="G160" s="82"/>
      <c r="H160" s="82"/>
      <c r="I160" s="82"/>
      <c r="J160" s="82"/>
      <c r="K160" s="78"/>
      <c r="L160" s="78"/>
      <c r="M160" s="78"/>
      <c r="N160" s="78"/>
      <c r="O160" s="82"/>
      <c r="P160" s="82"/>
    </row>
    <row r="161" spans="1:16" ht="12.75">
      <c r="A161" s="80"/>
      <c r="B161" s="76" t="s">
        <v>77</v>
      </c>
      <c r="C161" s="79">
        <f aca="true" t="shared" si="39" ref="C161:P161">C113+C154</f>
        <v>76680</v>
      </c>
      <c r="D161" s="79">
        <f>D113+D154</f>
        <v>90300</v>
      </c>
      <c r="E161" s="79">
        <f t="shared" si="39"/>
        <v>5050</v>
      </c>
      <c r="F161" s="79">
        <f>F113+F154</f>
        <v>0</v>
      </c>
      <c r="G161" s="79">
        <f t="shared" si="39"/>
        <v>0</v>
      </c>
      <c r="H161" s="79">
        <f>H113+H154</f>
        <v>0</v>
      </c>
      <c r="I161" s="79">
        <f t="shared" si="39"/>
        <v>0</v>
      </c>
      <c r="J161" s="79">
        <f>J113+J154</f>
        <v>0</v>
      </c>
      <c r="K161" s="79">
        <f t="shared" si="39"/>
        <v>71630</v>
      </c>
      <c r="L161" s="79">
        <f>L113+L154</f>
        <v>90300</v>
      </c>
      <c r="M161" s="79">
        <f t="shared" si="39"/>
        <v>0</v>
      </c>
      <c r="N161" s="79">
        <f>N113+N154</f>
        <v>0</v>
      </c>
      <c r="O161" s="79">
        <f t="shared" si="39"/>
        <v>0</v>
      </c>
      <c r="P161" s="79">
        <f t="shared" si="39"/>
        <v>0</v>
      </c>
    </row>
    <row r="162" spans="1:16" s="6" customFormat="1" ht="25.5">
      <c r="A162" s="114"/>
      <c r="B162" s="115" t="s">
        <v>76</v>
      </c>
      <c r="C162" s="84"/>
      <c r="D162" s="84"/>
      <c r="E162" s="84"/>
      <c r="F162" s="84"/>
      <c r="G162" s="84"/>
      <c r="H162" s="84"/>
      <c r="I162" s="84"/>
      <c r="J162" s="84"/>
      <c r="K162" s="84" t="s">
        <v>125</v>
      </c>
      <c r="L162" s="84" t="s">
        <v>125</v>
      </c>
      <c r="M162" s="84"/>
      <c r="N162" s="84"/>
      <c r="O162" s="84"/>
      <c r="P162" s="84"/>
    </row>
    <row r="163" spans="1:16" s="6" customFormat="1" ht="12.75">
      <c r="A163" s="116" t="s">
        <v>42</v>
      </c>
      <c r="B163" s="115" t="s">
        <v>88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</row>
    <row r="164" spans="1:16" ht="12.75">
      <c r="A164" s="80">
        <v>3</v>
      </c>
      <c r="B164" s="76" t="s">
        <v>23</v>
      </c>
      <c r="C164" s="79">
        <f aca="true" t="shared" si="40" ref="C164:P164">C165+C172+C201</f>
        <v>17000</v>
      </c>
      <c r="D164" s="79">
        <f>D165+D172+D201</f>
        <v>15000</v>
      </c>
      <c r="E164" s="79">
        <f t="shared" si="40"/>
        <v>0</v>
      </c>
      <c r="F164" s="79">
        <f>F165+F172+F201</f>
        <v>0</v>
      </c>
      <c r="G164" s="79">
        <f t="shared" si="40"/>
        <v>0</v>
      </c>
      <c r="H164" s="79">
        <f>H165+H172+H201</f>
        <v>0</v>
      </c>
      <c r="I164" s="79">
        <f t="shared" si="40"/>
        <v>0</v>
      </c>
      <c r="J164" s="79">
        <f>J165+J172+J201</f>
        <v>0</v>
      </c>
      <c r="K164" s="79">
        <f t="shared" si="40"/>
        <v>17000</v>
      </c>
      <c r="L164" s="79">
        <f>L165+L172+L201</f>
        <v>15000</v>
      </c>
      <c r="M164" s="79">
        <f t="shared" si="40"/>
        <v>0</v>
      </c>
      <c r="N164" s="79">
        <f>N165+N172+N201</f>
        <v>0</v>
      </c>
      <c r="O164" s="79">
        <f t="shared" si="40"/>
        <v>0</v>
      </c>
      <c r="P164" s="79">
        <f t="shared" si="40"/>
        <v>0</v>
      </c>
    </row>
    <row r="165" spans="1:16" s="6" customFormat="1" ht="12.75">
      <c r="A165" s="80">
        <v>31</v>
      </c>
      <c r="B165" s="76" t="s">
        <v>24</v>
      </c>
      <c r="C165" s="79">
        <f>SUM(C166+C168+C170)</f>
        <v>0</v>
      </c>
      <c r="D165" s="79">
        <f>SUM(D166+D168+D170)</f>
        <v>0</v>
      </c>
      <c r="E165" s="79">
        <f>SUM(E166+E168+E170)</f>
        <v>0</v>
      </c>
      <c r="F165" s="79">
        <f>SUM(F166+F168+F170)</f>
        <v>0</v>
      </c>
      <c r="G165" s="79">
        <f aca="true" t="shared" si="41" ref="G165:P165">SUM(G166+G168+G170)</f>
        <v>0</v>
      </c>
      <c r="H165" s="79">
        <f>SUM(H166+H168+H170)</f>
        <v>0</v>
      </c>
      <c r="I165" s="79">
        <f t="shared" si="41"/>
        <v>0</v>
      </c>
      <c r="J165" s="79">
        <f>SUM(J166+J168+J170)</f>
        <v>0</v>
      </c>
      <c r="K165" s="79">
        <f t="shared" si="41"/>
        <v>0</v>
      </c>
      <c r="L165" s="79">
        <f>SUM(L166+L168+L170)</f>
        <v>0</v>
      </c>
      <c r="M165" s="79">
        <f t="shared" si="41"/>
        <v>0</v>
      </c>
      <c r="N165" s="79">
        <f>SUM(N166+N168+N170)</f>
        <v>0</v>
      </c>
      <c r="O165" s="79">
        <f t="shared" si="41"/>
        <v>0</v>
      </c>
      <c r="P165" s="79">
        <f t="shared" si="41"/>
        <v>0</v>
      </c>
    </row>
    <row r="166" spans="1:16" ht="12.75">
      <c r="A166" s="80">
        <v>311</v>
      </c>
      <c r="B166" s="76" t="s">
        <v>25</v>
      </c>
      <c r="C166" s="79">
        <f aca="true" t="shared" si="42" ref="C166:D171">SUM(E166+G166+I166+K166+M166+O166+P166)</f>
        <v>0</v>
      </c>
      <c r="D166" s="79">
        <f t="shared" si="42"/>
        <v>0</v>
      </c>
      <c r="E166" s="79">
        <f>E167</f>
        <v>0</v>
      </c>
      <c r="F166" s="79">
        <f>F167</f>
        <v>0</v>
      </c>
      <c r="G166" s="79">
        <f aca="true" t="shared" si="43" ref="G166:P166">G167</f>
        <v>0</v>
      </c>
      <c r="H166" s="79">
        <f t="shared" si="43"/>
        <v>0</v>
      </c>
      <c r="I166" s="79">
        <f t="shared" si="43"/>
        <v>0</v>
      </c>
      <c r="J166" s="79">
        <f t="shared" si="43"/>
        <v>0</v>
      </c>
      <c r="K166" s="79">
        <f t="shared" si="43"/>
        <v>0</v>
      </c>
      <c r="L166" s="79">
        <f t="shared" si="43"/>
        <v>0</v>
      </c>
      <c r="M166" s="79">
        <f t="shared" si="43"/>
        <v>0</v>
      </c>
      <c r="N166" s="79">
        <f t="shared" si="43"/>
        <v>0</v>
      </c>
      <c r="O166" s="79">
        <f t="shared" si="43"/>
        <v>0</v>
      </c>
      <c r="P166" s="79">
        <f t="shared" si="43"/>
        <v>0</v>
      </c>
    </row>
    <row r="167" spans="1:16" ht="12.75">
      <c r="A167" s="77">
        <v>3111</v>
      </c>
      <c r="B167" s="81" t="s">
        <v>25</v>
      </c>
      <c r="C167" s="79">
        <f t="shared" si="42"/>
        <v>0</v>
      </c>
      <c r="D167" s="79">
        <f t="shared" si="42"/>
        <v>0</v>
      </c>
      <c r="E167" s="78"/>
      <c r="F167" s="78"/>
      <c r="G167" s="82"/>
      <c r="H167" s="82"/>
      <c r="I167" s="78"/>
      <c r="J167" s="78"/>
      <c r="K167" s="78"/>
      <c r="L167" s="78"/>
      <c r="M167" s="82"/>
      <c r="N167" s="82"/>
      <c r="O167" s="82"/>
      <c r="P167" s="82"/>
    </row>
    <row r="168" spans="1:16" ht="12.75">
      <c r="A168" s="80">
        <v>312</v>
      </c>
      <c r="B168" s="76" t="s">
        <v>26</v>
      </c>
      <c r="C168" s="79">
        <f t="shared" si="42"/>
        <v>0</v>
      </c>
      <c r="D168" s="79">
        <f t="shared" si="42"/>
        <v>0</v>
      </c>
      <c r="E168" s="79">
        <f>E169</f>
        <v>0</v>
      </c>
      <c r="F168" s="79">
        <f>F169</f>
        <v>0</v>
      </c>
      <c r="G168" s="79">
        <f aca="true" t="shared" si="44" ref="G168:P168">G169</f>
        <v>0</v>
      </c>
      <c r="H168" s="79">
        <f t="shared" si="44"/>
        <v>0</v>
      </c>
      <c r="I168" s="79">
        <f t="shared" si="44"/>
        <v>0</v>
      </c>
      <c r="J168" s="79">
        <f t="shared" si="44"/>
        <v>0</v>
      </c>
      <c r="K168" s="79">
        <f t="shared" si="44"/>
        <v>0</v>
      </c>
      <c r="L168" s="79">
        <f t="shared" si="44"/>
        <v>0</v>
      </c>
      <c r="M168" s="79">
        <f t="shared" si="44"/>
        <v>0</v>
      </c>
      <c r="N168" s="79">
        <f t="shared" si="44"/>
        <v>0</v>
      </c>
      <c r="O168" s="79">
        <f t="shared" si="44"/>
        <v>0</v>
      </c>
      <c r="P168" s="79">
        <f t="shared" si="44"/>
        <v>0</v>
      </c>
    </row>
    <row r="169" spans="1:16" ht="12.75">
      <c r="A169" s="77">
        <v>3121</v>
      </c>
      <c r="B169" s="81" t="s">
        <v>26</v>
      </c>
      <c r="C169" s="79">
        <f t="shared" si="42"/>
        <v>0</v>
      </c>
      <c r="D169" s="79">
        <f t="shared" si="42"/>
        <v>0</v>
      </c>
      <c r="E169" s="82"/>
      <c r="F169" s="82"/>
      <c r="G169" s="82"/>
      <c r="H169" s="82"/>
      <c r="I169" s="82"/>
      <c r="J169" s="82"/>
      <c r="K169" s="78"/>
      <c r="L169" s="78"/>
      <c r="M169" s="82"/>
      <c r="N169" s="82"/>
      <c r="O169" s="82"/>
      <c r="P169" s="82"/>
    </row>
    <row r="170" spans="1:16" ht="12.75">
      <c r="A170" s="80">
        <v>313</v>
      </c>
      <c r="B170" s="76" t="s">
        <v>27</v>
      </c>
      <c r="C170" s="79">
        <f t="shared" si="42"/>
        <v>0</v>
      </c>
      <c r="D170" s="79">
        <f t="shared" si="42"/>
        <v>0</v>
      </c>
      <c r="E170" s="79">
        <f>E171</f>
        <v>0</v>
      </c>
      <c r="F170" s="79">
        <f>F171</f>
        <v>0</v>
      </c>
      <c r="G170" s="79">
        <f aca="true" t="shared" si="45" ref="G170:P170">G171</f>
        <v>0</v>
      </c>
      <c r="H170" s="79">
        <f t="shared" si="45"/>
        <v>0</v>
      </c>
      <c r="I170" s="79">
        <f t="shared" si="45"/>
        <v>0</v>
      </c>
      <c r="J170" s="79">
        <f t="shared" si="45"/>
        <v>0</v>
      </c>
      <c r="K170" s="79">
        <f t="shared" si="45"/>
        <v>0</v>
      </c>
      <c r="L170" s="79">
        <f t="shared" si="45"/>
        <v>0</v>
      </c>
      <c r="M170" s="79">
        <f t="shared" si="45"/>
        <v>0</v>
      </c>
      <c r="N170" s="79">
        <f t="shared" si="45"/>
        <v>0</v>
      </c>
      <c r="O170" s="79">
        <f t="shared" si="45"/>
        <v>0</v>
      </c>
      <c r="P170" s="79">
        <f t="shared" si="45"/>
        <v>0</v>
      </c>
    </row>
    <row r="171" spans="1:16" ht="12.75">
      <c r="A171" s="77">
        <v>3132</v>
      </c>
      <c r="B171" s="81" t="s">
        <v>85</v>
      </c>
      <c r="C171" s="79">
        <f t="shared" si="42"/>
        <v>0</v>
      </c>
      <c r="D171" s="79">
        <f t="shared" si="42"/>
        <v>0</v>
      </c>
      <c r="E171" s="78"/>
      <c r="F171" s="78"/>
      <c r="G171" s="82"/>
      <c r="H171" s="82"/>
      <c r="I171" s="78">
        <v>0</v>
      </c>
      <c r="J171" s="78">
        <v>0</v>
      </c>
      <c r="K171" s="78"/>
      <c r="L171" s="78"/>
      <c r="M171" s="82"/>
      <c r="N171" s="82"/>
      <c r="O171" s="82"/>
      <c r="P171" s="82"/>
    </row>
    <row r="172" spans="1:16" ht="12.75">
      <c r="A172" s="80">
        <v>32</v>
      </c>
      <c r="B172" s="76" t="s">
        <v>28</v>
      </c>
      <c r="C172" s="79">
        <f>SUM(C173+C178+C185+C195+C196)</f>
        <v>17000</v>
      </c>
      <c r="D172" s="79">
        <f>SUM(D173+D178+D185+D195+D196)</f>
        <v>15000</v>
      </c>
      <c r="E172" s="79">
        <f aca="true" t="shared" si="46" ref="E172:P172">SUM(E173+E178+E185+E195+E196)</f>
        <v>0</v>
      </c>
      <c r="F172" s="79">
        <f>SUM(F173+F178+F185+F195+F196)</f>
        <v>0</v>
      </c>
      <c r="G172" s="79">
        <f t="shared" si="46"/>
        <v>0</v>
      </c>
      <c r="H172" s="79">
        <f>SUM(H173+H178+H185+H195+H196)</f>
        <v>0</v>
      </c>
      <c r="I172" s="79">
        <f t="shared" si="46"/>
        <v>0</v>
      </c>
      <c r="J172" s="79">
        <f>SUM(J173+J178+J185+J195+J196)</f>
        <v>0</v>
      </c>
      <c r="K172" s="79">
        <f t="shared" si="46"/>
        <v>17000</v>
      </c>
      <c r="L172" s="79">
        <f>SUM(L173+L178+L185+L195+L196)</f>
        <v>15000</v>
      </c>
      <c r="M172" s="79">
        <f t="shared" si="46"/>
        <v>0</v>
      </c>
      <c r="N172" s="79">
        <f>SUM(N173+N178+N185+N195+N196)</f>
        <v>0</v>
      </c>
      <c r="O172" s="79">
        <f t="shared" si="46"/>
        <v>0</v>
      </c>
      <c r="P172" s="79">
        <f t="shared" si="46"/>
        <v>0</v>
      </c>
    </row>
    <row r="173" spans="1:16" ht="12.75">
      <c r="A173" s="80">
        <v>321</v>
      </c>
      <c r="B173" s="76" t="s">
        <v>29</v>
      </c>
      <c r="C173" s="79">
        <f aca="true" t="shared" si="47" ref="C173:D200">SUM(E173+G173+I173+K173+M173+O173+P173)</f>
        <v>0</v>
      </c>
      <c r="D173" s="79">
        <f t="shared" si="47"/>
        <v>0</v>
      </c>
      <c r="E173" s="79">
        <f aca="true" t="shared" si="48" ref="E173:P173">SUM(E174:E177)</f>
        <v>0</v>
      </c>
      <c r="F173" s="79">
        <f>SUM(F174:F177)</f>
        <v>0</v>
      </c>
      <c r="G173" s="79">
        <f t="shared" si="48"/>
        <v>0</v>
      </c>
      <c r="H173" s="79">
        <f>SUM(H174:H177)</f>
        <v>0</v>
      </c>
      <c r="I173" s="79">
        <f t="shared" si="48"/>
        <v>0</v>
      </c>
      <c r="J173" s="79">
        <f>SUM(J174:J177)</f>
        <v>0</v>
      </c>
      <c r="K173" s="79">
        <f t="shared" si="48"/>
        <v>0</v>
      </c>
      <c r="L173" s="79">
        <f>SUM(L174:L177)</f>
        <v>0</v>
      </c>
      <c r="M173" s="79">
        <f t="shared" si="48"/>
        <v>0</v>
      </c>
      <c r="N173" s="79">
        <f>SUM(N174:N177)</f>
        <v>0</v>
      </c>
      <c r="O173" s="79">
        <f t="shared" si="48"/>
        <v>0</v>
      </c>
      <c r="P173" s="79">
        <f t="shared" si="48"/>
        <v>0</v>
      </c>
    </row>
    <row r="174" spans="1:16" ht="12.75">
      <c r="A174" s="77">
        <v>3211</v>
      </c>
      <c r="B174" s="81" t="s">
        <v>51</v>
      </c>
      <c r="C174" s="79">
        <f t="shared" si="47"/>
        <v>0</v>
      </c>
      <c r="D174" s="79">
        <f t="shared" si="47"/>
        <v>0</v>
      </c>
      <c r="E174" s="78"/>
      <c r="F174" s="78"/>
      <c r="G174" s="82"/>
      <c r="H174" s="82"/>
      <c r="I174" s="82"/>
      <c r="J174" s="82"/>
      <c r="K174" s="78"/>
      <c r="L174" s="78"/>
      <c r="M174" s="82"/>
      <c r="N174" s="82"/>
      <c r="O174" s="82"/>
      <c r="P174" s="82"/>
    </row>
    <row r="175" spans="1:16" ht="25.5">
      <c r="A175" s="77">
        <v>3212</v>
      </c>
      <c r="B175" s="81" t="s">
        <v>54</v>
      </c>
      <c r="C175" s="79">
        <f t="shared" si="47"/>
        <v>0</v>
      </c>
      <c r="D175" s="79">
        <f t="shared" si="47"/>
        <v>0</v>
      </c>
      <c r="E175" s="78"/>
      <c r="F175" s="78"/>
      <c r="G175" s="82"/>
      <c r="H175" s="82"/>
      <c r="I175" s="82"/>
      <c r="J175" s="82"/>
      <c r="K175" s="78"/>
      <c r="L175" s="78"/>
      <c r="M175" s="82"/>
      <c r="N175" s="82"/>
      <c r="O175" s="82"/>
      <c r="P175" s="82"/>
    </row>
    <row r="176" spans="1:16" ht="12.75">
      <c r="A176" s="77">
        <v>3213</v>
      </c>
      <c r="B176" s="81" t="s">
        <v>52</v>
      </c>
      <c r="C176" s="79">
        <f t="shared" si="47"/>
        <v>0</v>
      </c>
      <c r="D176" s="79">
        <f t="shared" si="47"/>
        <v>0</v>
      </c>
      <c r="E176" s="78"/>
      <c r="F176" s="78"/>
      <c r="G176" s="82"/>
      <c r="H176" s="82"/>
      <c r="I176" s="82"/>
      <c r="J176" s="82"/>
      <c r="K176" s="78"/>
      <c r="L176" s="78"/>
      <c r="M176" s="82"/>
      <c r="N176" s="82"/>
      <c r="O176" s="82"/>
      <c r="P176" s="82"/>
    </row>
    <row r="177" spans="1:16" ht="12.75">
      <c r="A177" s="77">
        <v>3214</v>
      </c>
      <c r="B177" s="81" t="s">
        <v>53</v>
      </c>
      <c r="C177" s="79">
        <f t="shared" si="47"/>
        <v>0</v>
      </c>
      <c r="D177" s="79">
        <f t="shared" si="47"/>
        <v>0</v>
      </c>
      <c r="E177" s="78"/>
      <c r="F177" s="78"/>
      <c r="G177" s="82"/>
      <c r="H177" s="82"/>
      <c r="I177" s="82"/>
      <c r="J177" s="82"/>
      <c r="K177" s="78"/>
      <c r="L177" s="78"/>
      <c r="M177" s="82"/>
      <c r="N177" s="82"/>
      <c r="O177" s="82"/>
      <c r="P177" s="82"/>
    </row>
    <row r="178" spans="1:16" ht="12.75">
      <c r="A178" s="80">
        <v>322</v>
      </c>
      <c r="B178" s="76" t="s">
        <v>30</v>
      </c>
      <c r="C178" s="79">
        <f t="shared" si="47"/>
        <v>17000</v>
      </c>
      <c r="D178" s="79">
        <f t="shared" si="47"/>
        <v>15000</v>
      </c>
      <c r="E178" s="79">
        <f>SUM(E179:E184)</f>
        <v>0</v>
      </c>
      <c r="F178" s="79">
        <f>SUM(F179:F184)</f>
        <v>0</v>
      </c>
      <c r="G178" s="79">
        <f aca="true" t="shared" si="49" ref="G178:P178">SUM(G179:G184)</f>
        <v>0</v>
      </c>
      <c r="H178" s="79">
        <f>SUM(H179:H184)</f>
        <v>0</v>
      </c>
      <c r="I178" s="79">
        <f t="shared" si="49"/>
        <v>0</v>
      </c>
      <c r="J178" s="79">
        <f>SUM(J179:J184)</f>
        <v>0</v>
      </c>
      <c r="K178" s="79">
        <v>17000</v>
      </c>
      <c r="L178" s="79">
        <v>15000</v>
      </c>
      <c r="M178" s="79">
        <f t="shared" si="49"/>
        <v>0</v>
      </c>
      <c r="N178" s="79">
        <f>SUM(N179:N184)</f>
        <v>0</v>
      </c>
      <c r="O178" s="79">
        <f t="shared" si="49"/>
        <v>0</v>
      </c>
      <c r="P178" s="79">
        <f t="shared" si="49"/>
        <v>0</v>
      </c>
    </row>
    <row r="179" spans="1:16" ht="25.5">
      <c r="A179" s="77">
        <v>3221</v>
      </c>
      <c r="B179" s="81" t="s">
        <v>55</v>
      </c>
      <c r="C179" s="79">
        <f t="shared" si="47"/>
        <v>0</v>
      </c>
      <c r="D179" s="79">
        <f t="shared" si="47"/>
        <v>0</v>
      </c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82"/>
      <c r="P179" s="82"/>
    </row>
    <row r="180" spans="1:16" ht="12.75">
      <c r="A180" s="77">
        <v>3222</v>
      </c>
      <c r="B180" s="81" t="s">
        <v>56</v>
      </c>
      <c r="C180" s="79">
        <f t="shared" si="47"/>
        <v>0</v>
      </c>
      <c r="D180" s="79">
        <f t="shared" si="47"/>
        <v>0</v>
      </c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82"/>
      <c r="P180" s="82"/>
    </row>
    <row r="181" spans="1:16" ht="12.75">
      <c r="A181" s="77">
        <v>3223</v>
      </c>
      <c r="B181" s="81" t="s">
        <v>57</v>
      </c>
      <c r="C181" s="79">
        <f t="shared" si="47"/>
        <v>0</v>
      </c>
      <c r="D181" s="79">
        <f t="shared" si="47"/>
        <v>0</v>
      </c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82"/>
      <c r="P181" s="82"/>
    </row>
    <row r="182" spans="1:16" ht="25.5">
      <c r="A182" s="77">
        <v>3224</v>
      </c>
      <c r="B182" s="81" t="s">
        <v>58</v>
      </c>
      <c r="C182" s="79">
        <f t="shared" si="47"/>
        <v>0</v>
      </c>
      <c r="D182" s="79">
        <f t="shared" si="47"/>
        <v>0</v>
      </c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82"/>
      <c r="P182" s="82"/>
    </row>
    <row r="183" spans="1:16" ht="12.75">
      <c r="A183" s="77">
        <v>3225</v>
      </c>
      <c r="B183" s="81" t="s">
        <v>59</v>
      </c>
      <c r="C183" s="79">
        <f t="shared" si="47"/>
        <v>0</v>
      </c>
      <c r="D183" s="79">
        <f t="shared" si="47"/>
        <v>0</v>
      </c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82"/>
      <c r="P183" s="82"/>
    </row>
    <row r="184" spans="1:16" ht="25.5">
      <c r="A184" s="77">
        <v>3227</v>
      </c>
      <c r="B184" s="81" t="s">
        <v>60</v>
      </c>
      <c r="C184" s="79">
        <f t="shared" si="47"/>
        <v>0</v>
      </c>
      <c r="D184" s="79">
        <f t="shared" si="47"/>
        <v>0</v>
      </c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82"/>
      <c r="P184" s="82"/>
    </row>
    <row r="185" spans="1:16" ht="12.75">
      <c r="A185" s="80">
        <v>323</v>
      </c>
      <c r="B185" s="76" t="s">
        <v>31</v>
      </c>
      <c r="C185" s="79">
        <f t="shared" si="47"/>
        <v>0</v>
      </c>
      <c r="D185" s="79">
        <f t="shared" si="47"/>
        <v>0</v>
      </c>
      <c r="E185" s="79">
        <f>SUM(E186:E194)</f>
        <v>0</v>
      </c>
      <c r="F185" s="79">
        <f>SUM(F186:F194)</f>
        <v>0</v>
      </c>
      <c r="G185" s="79">
        <f aca="true" t="shared" si="50" ref="G185:P185">SUM(G186:G194)</f>
        <v>0</v>
      </c>
      <c r="H185" s="79">
        <f>SUM(H186:H194)</f>
        <v>0</v>
      </c>
      <c r="I185" s="79">
        <f t="shared" si="50"/>
        <v>0</v>
      </c>
      <c r="J185" s="79">
        <f>SUM(J186:J194)</f>
        <v>0</v>
      </c>
      <c r="K185" s="79">
        <f t="shared" si="50"/>
        <v>0</v>
      </c>
      <c r="L185" s="79">
        <f>SUM(L186:L194)</f>
        <v>0</v>
      </c>
      <c r="M185" s="79">
        <f t="shared" si="50"/>
        <v>0</v>
      </c>
      <c r="N185" s="79">
        <f>SUM(N186:N194)</f>
        <v>0</v>
      </c>
      <c r="O185" s="79">
        <f t="shared" si="50"/>
        <v>0</v>
      </c>
      <c r="P185" s="79">
        <f t="shared" si="50"/>
        <v>0</v>
      </c>
    </row>
    <row r="186" spans="1:16" ht="12.75">
      <c r="A186" s="77">
        <v>3231</v>
      </c>
      <c r="B186" s="81" t="s">
        <v>61</v>
      </c>
      <c r="C186" s="79">
        <f t="shared" si="47"/>
        <v>0</v>
      </c>
      <c r="D186" s="79">
        <f t="shared" si="47"/>
        <v>0</v>
      </c>
      <c r="E186" s="78"/>
      <c r="F186" s="78"/>
      <c r="G186" s="78"/>
      <c r="H186" s="78"/>
      <c r="I186" s="78"/>
      <c r="J186" s="78"/>
      <c r="K186" s="78"/>
      <c r="L186" s="78"/>
      <c r="M186" s="82"/>
      <c r="N186" s="82"/>
      <c r="O186" s="82"/>
      <c r="P186" s="82"/>
    </row>
    <row r="187" spans="1:16" ht="12.75">
      <c r="A187" s="77">
        <v>3232</v>
      </c>
      <c r="B187" s="81" t="s">
        <v>62</v>
      </c>
      <c r="C187" s="79">
        <f t="shared" si="47"/>
        <v>0</v>
      </c>
      <c r="D187" s="79">
        <f t="shared" si="47"/>
        <v>0</v>
      </c>
      <c r="E187" s="78"/>
      <c r="F187" s="78"/>
      <c r="G187" s="78"/>
      <c r="H187" s="78"/>
      <c r="I187" s="78"/>
      <c r="J187" s="78"/>
      <c r="K187" s="78"/>
      <c r="L187" s="78"/>
      <c r="M187" s="82"/>
      <c r="N187" s="82"/>
      <c r="O187" s="82"/>
      <c r="P187" s="82"/>
    </row>
    <row r="188" spans="1:16" ht="12.75">
      <c r="A188" s="77">
        <v>3233</v>
      </c>
      <c r="B188" s="81" t="s">
        <v>63</v>
      </c>
      <c r="C188" s="79">
        <f t="shared" si="47"/>
        <v>0</v>
      </c>
      <c r="D188" s="79">
        <f t="shared" si="47"/>
        <v>0</v>
      </c>
      <c r="E188" s="78"/>
      <c r="F188" s="78"/>
      <c r="G188" s="78"/>
      <c r="H188" s="78"/>
      <c r="I188" s="78"/>
      <c r="J188" s="78"/>
      <c r="K188" s="78"/>
      <c r="L188" s="78"/>
      <c r="M188" s="82"/>
      <c r="N188" s="82"/>
      <c r="O188" s="82"/>
      <c r="P188" s="82"/>
    </row>
    <row r="189" spans="1:16" ht="12.75">
      <c r="A189" s="77">
        <v>3234</v>
      </c>
      <c r="B189" s="81" t="s">
        <v>64</v>
      </c>
      <c r="C189" s="79">
        <f t="shared" si="47"/>
        <v>0</v>
      </c>
      <c r="D189" s="79">
        <f t="shared" si="47"/>
        <v>0</v>
      </c>
      <c r="E189" s="78"/>
      <c r="F189" s="78"/>
      <c r="G189" s="78"/>
      <c r="H189" s="78"/>
      <c r="I189" s="78"/>
      <c r="J189" s="78"/>
      <c r="K189" s="78"/>
      <c r="L189" s="78"/>
      <c r="M189" s="82"/>
      <c r="N189" s="82"/>
      <c r="O189" s="82"/>
      <c r="P189" s="82"/>
    </row>
    <row r="190" spans="1:16" ht="12.75">
      <c r="A190" s="77">
        <v>3235</v>
      </c>
      <c r="B190" s="81" t="s">
        <v>65</v>
      </c>
      <c r="C190" s="79">
        <f t="shared" si="47"/>
        <v>0</v>
      </c>
      <c r="D190" s="79">
        <f t="shared" si="47"/>
        <v>0</v>
      </c>
      <c r="E190" s="78"/>
      <c r="F190" s="78"/>
      <c r="G190" s="78"/>
      <c r="H190" s="78"/>
      <c r="I190" s="78"/>
      <c r="J190" s="78"/>
      <c r="K190" s="78"/>
      <c r="L190" s="78"/>
      <c r="M190" s="82"/>
      <c r="N190" s="82"/>
      <c r="O190" s="82"/>
      <c r="P190" s="82"/>
    </row>
    <row r="191" spans="1:16" ht="12.75">
      <c r="A191" s="77">
        <v>3236</v>
      </c>
      <c r="B191" s="81" t="s">
        <v>66</v>
      </c>
      <c r="C191" s="79">
        <f t="shared" si="47"/>
        <v>0</v>
      </c>
      <c r="D191" s="79">
        <f t="shared" si="47"/>
        <v>0</v>
      </c>
      <c r="E191" s="78"/>
      <c r="F191" s="78"/>
      <c r="G191" s="78"/>
      <c r="H191" s="78"/>
      <c r="I191" s="78"/>
      <c r="J191" s="78"/>
      <c r="K191" s="78"/>
      <c r="L191" s="78"/>
      <c r="M191" s="82"/>
      <c r="N191" s="82"/>
      <c r="O191" s="82"/>
      <c r="P191" s="82"/>
    </row>
    <row r="192" spans="1:16" ht="12.75">
      <c r="A192" s="77">
        <v>3237</v>
      </c>
      <c r="B192" s="81" t="s">
        <v>67</v>
      </c>
      <c r="C192" s="79">
        <f t="shared" si="47"/>
        <v>0</v>
      </c>
      <c r="D192" s="79">
        <f t="shared" si="47"/>
        <v>0</v>
      </c>
      <c r="E192" s="78"/>
      <c r="F192" s="78"/>
      <c r="G192" s="78"/>
      <c r="H192" s="78"/>
      <c r="I192" s="78"/>
      <c r="J192" s="78"/>
      <c r="K192" s="78"/>
      <c r="L192" s="78"/>
      <c r="M192" s="82"/>
      <c r="N192" s="82"/>
      <c r="O192" s="82"/>
      <c r="P192" s="82"/>
    </row>
    <row r="193" spans="1:16" ht="12.75">
      <c r="A193" s="77">
        <v>3238</v>
      </c>
      <c r="B193" s="81" t="s">
        <v>68</v>
      </c>
      <c r="C193" s="79">
        <f t="shared" si="47"/>
        <v>0</v>
      </c>
      <c r="D193" s="79">
        <f t="shared" si="47"/>
        <v>0</v>
      </c>
      <c r="E193" s="78"/>
      <c r="F193" s="78"/>
      <c r="G193" s="78"/>
      <c r="H193" s="78"/>
      <c r="I193" s="78"/>
      <c r="J193" s="78"/>
      <c r="K193" s="78"/>
      <c r="L193" s="78"/>
      <c r="M193" s="82"/>
      <c r="N193" s="82"/>
      <c r="O193" s="82"/>
      <c r="P193" s="82"/>
    </row>
    <row r="194" spans="1:16" ht="12.75">
      <c r="A194" s="77">
        <v>3239</v>
      </c>
      <c r="B194" s="81" t="s">
        <v>69</v>
      </c>
      <c r="C194" s="79">
        <f t="shared" si="47"/>
        <v>0</v>
      </c>
      <c r="D194" s="79">
        <f t="shared" si="47"/>
        <v>0</v>
      </c>
      <c r="E194" s="78"/>
      <c r="F194" s="78"/>
      <c r="G194" s="78"/>
      <c r="H194" s="78"/>
      <c r="I194" s="78"/>
      <c r="J194" s="78"/>
      <c r="K194" s="78"/>
      <c r="L194" s="78"/>
      <c r="M194" s="82"/>
      <c r="N194" s="82"/>
      <c r="O194" s="82"/>
      <c r="P194" s="82"/>
    </row>
    <row r="195" spans="1:16" ht="25.5">
      <c r="A195" s="80">
        <v>324</v>
      </c>
      <c r="B195" s="76" t="s">
        <v>44</v>
      </c>
      <c r="C195" s="79">
        <f t="shared" si="47"/>
        <v>0</v>
      </c>
      <c r="D195" s="79">
        <f t="shared" si="47"/>
        <v>0</v>
      </c>
      <c r="E195" s="78"/>
      <c r="F195" s="78"/>
      <c r="G195" s="78"/>
      <c r="H195" s="78"/>
      <c r="I195" s="78"/>
      <c r="J195" s="78"/>
      <c r="K195" s="78"/>
      <c r="L195" s="78"/>
      <c r="M195" s="82"/>
      <c r="N195" s="82"/>
      <c r="O195" s="82"/>
      <c r="P195" s="82"/>
    </row>
    <row r="196" spans="1:16" ht="25.5">
      <c r="A196" s="80">
        <v>329</v>
      </c>
      <c r="B196" s="76" t="s">
        <v>32</v>
      </c>
      <c r="C196" s="79">
        <f t="shared" si="47"/>
        <v>0</v>
      </c>
      <c r="D196" s="79">
        <f t="shared" si="47"/>
        <v>0</v>
      </c>
      <c r="E196" s="79">
        <f aca="true" t="shared" si="51" ref="E196:P196">SUM(E197:E200)</f>
        <v>0</v>
      </c>
      <c r="F196" s="79">
        <f>SUM(F197:F200)</f>
        <v>0</v>
      </c>
      <c r="G196" s="79">
        <f t="shared" si="51"/>
        <v>0</v>
      </c>
      <c r="H196" s="79">
        <f>SUM(H197:H200)</f>
        <v>0</v>
      </c>
      <c r="I196" s="79">
        <f t="shared" si="51"/>
        <v>0</v>
      </c>
      <c r="J196" s="79">
        <f>SUM(J197:J200)</f>
        <v>0</v>
      </c>
      <c r="K196" s="79">
        <f t="shared" si="51"/>
        <v>0</v>
      </c>
      <c r="L196" s="79">
        <f>SUM(L197:L200)</f>
        <v>0</v>
      </c>
      <c r="M196" s="79">
        <f t="shared" si="51"/>
        <v>0</v>
      </c>
      <c r="N196" s="79">
        <f>SUM(N197:N200)</f>
        <v>0</v>
      </c>
      <c r="O196" s="79">
        <f t="shared" si="51"/>
        <v>0</v>
      </c>
      <c r="P196" s="79">
        <f t="shared" si="51"/>
        <v>0</v>
      </c>
    </row>
    <row r="197" spans="1:16" ht="12.75">
      <c r="A197" s="77">
        <v>3293</v>
      </c>
      <c r="B197" s="81" t="s">
        <v>89</v>
      </c>
      <c r="C197" s="79">
        <f t="shared" si="47"/>
        <v>0</v>
      </c>
      <c r="D197" s="79">
        <f t="shared" si="47"/>
        <v>0</v>
      </c>
      <c r="E197" s="78"/>
      <c r="F197" s="78"/>
      <c r="G197" s="82"/>
      <c r="H197" s="82"/>
      <c r="I197" s="78"/>
      <c r="J197" s="78"/>
      <c r="K197" s="82"/>
      <c r="L197" s="82"/>
      <c r="M197" s="82"/>
      <c r="N197" s="82"/>
      <c r="O197" s="82"/>
      <c r="P197" s="82"/>
    </row>
    <row r="198" spans="1:16" ht="12.75">
      <c r="A198" s="77">
        <v>3294</v>
      </c>
      <c r="B198" s="81" t="s">
        <v>70</v>
      </c>
      <c r="C198" s="79">
        <f t="shared" si="47"/>
        <v>0</v>
      </c>
      <c r="D198" s="79">
        <f t="shared" si="47"/>
        <v>0</v>
      </c>
      <c r="E198" s="78"/>
      <c r="F198" s="78"/>
      <c r="G198" s="82"/>
      <c r="H198" s="82"/>
      <c r="I198" s="78"/>
      <c r="J198" s="78"/>
      <c r="K198" s="82"/>
      <c r="L198" s="82"/>
      <c r="M198" s="82"/>
      <c r="N198" s="82"/>
      <c r="O198" s="82"/>
      <c r="P198" s="82"/>
    </row>
    <row r="199" spans="1:16" ht="12.75">
      <c r="A199" s="77">
        <v>3295</v>
      </c>
      <c r="B199" s="81" t="s">
        <v>71</v>
      </c>
      <c r="C199" s="79">
        <f t="shared" si="47"/>
        <v>0</v>
      </c>
      <c r="D199" s="79">
        <f t="shared" si="47"/>
        <v>0</v>
      </c>
      <c r="E199" s="78"/>
      <c r="F199" s="78"/>
      <c r="G199" s="82"/>
      <c r="H199" s="82"/>
      <c r="I199" s="78"/>
      <c r="J199" s="78"/>
      <c r="K199" s="82"/>
      <c r="L199" s="82"/>
      <c r="M199" s="82"/>
      <c r="N199" s="82"/>
      <c r="O199" s="82"/>
      <c r="P199" s="82"/>
    </row>
    <row r="200" spans="1:16" ht="12.75">
      <c r="A200" s="77">
        <v>3299</v>
      </c>
      <c r="B200" s="81" t="s">
        <v>32</v>
      </c>
      <c r="C200" s="79">
        <f t="shared" si="47"/>
        <v>0</v>
      </c>
      <c r="D200" s="79">
        <f t="shared" si="47"/>
        <v>0</v>
      </c>
      <c r="E200" s="78"/>
      <c r="F200" s="78"/>
      <c r="G200" s="82"/>
      <c r="H200" s="82"/>
      <c r="I200" s="78"/>
      <c r="J200" s="78"/>
      <c r="K200" s="82"/>
      <c r="L200" s="82"/>
      <c r="M200" s="82"/>
      <c r="N200" s="82"/>
      <c r="O200" s="82"/>
      <c r="P200" s="82"/>
    </row>
    <row r="201" spans="1:16" ht="12.75">
      <c r="A201" s="80">
        <v>34</v>
      </c>
      <c r="B201" s="76" t="s">
        <v>33</v>
      </c>
      <c r="C201" s="79">
        <f>C202</f>
        <v>0</v>
      </c>
      <c r="D201" s="79">
        <f>D202</f>
        <v>0</v>
      </c>
      <c r="E201" s="79">
        <f aca="true" t="shared" si="52" ref="E201:P202">E202</f>
        <v>0</v>
      </c>
      <c r="F201" s="79">
        <f t="shared" si="52"/>
        <v>0</v>
      </c>
      <c r="G201" s="79">
        <f t="shared" si="52"/>
        <v>0</v>
      </c>
      <c r="H201" s="79">
        <f t="shared" si="52"/>
        <v>0</v>
      </c>
      <c r="I201" s="79">
        <f t="shared" si="52"/>
        <v>0</v>
      </c>
      <c r="J201" s="79">
        <f t="shared" si="52"/>
        <v>0</v>
      </c>
      <c r="K201" s="79">
        <f t="shared" si="52"/>
        <v>0</v>
      </c>
      <c r="L201" s="79">
        <f t="shared" si="52"/>
        <v>0</v>
      </c>
      <c r="M201" s="79">
        <f t="shared" si="52"/>
        <v>0</v>
      </c>
      <c r="N201" s="79">
        <f t="shared" si="52"/>
        <v>0</v>
      </c>
      <c r="O201" s="79">
        <f t="shared" si="52"/>
        <v>0</v>
      </c>
      <c r="P201" s="79">
        <f t="shared" si="52"/>
        <v>0</v>
      </c>
    </row>
    <row r="202" spans="1:16" ht="12.75">
      <c r="A202" s="80">
        <v>343</v>
      </c>
      <c r="B202" s="76" t="s">
        <v>34</v>
      </c>
      <c r="C202" s="79">
        <f>SUM(E202+G202+I202+K202+M202+O202+P202)</f>
        <v>0</v>
      </c>
      <c r="D202" s="79">
        <f>SUM(F202+H202+J202+L202+N202+P202+Q202)</f>
        <v>0</v>
      </c>
      <c r="E202" s="79">
        <f>E203</f>
        <v>0</v>
      </c>
      <c r="F202" s="79">
        <f>F203</f>
        <v>0</v>
      </c>
      <c r="G202" s="79">
        <f t="shared" si="52"/>
        <v>0</v>
      </c>
      <c r="H202" s="79">
        <f t="shared" si="52"/>
        <v>0</v>
      </c>
      <c r="I202" s="79">
        <f t="shared" si="52"/>
        <v>0</v>
      </c>
      <c r="J202" s="79">
        <f t="shared" si="52"/>
        <v>0</v>
      </c>
      <c r="K202" s="79">
        <f t="shared" si="52"/>
        <v>0</v>
      </c>
      <c r="L202" s="79">
        <f t="shared" si="52"/>
        <v>0</v>
      </c>
      <c r="M202" s="79">
        <f t="shared" si="52"/>
        <v>0</v>
      </c>
      <c r="N202" s="79">
        <f t="shared" si="52"/>
        <v>0</v>
      </c>
      <c r="O202" s="79">
        <f t="shared" si="52"/>
        <v>0</v>
      </c>
      <c r="P202" s="79">
        <f t="shared" si="52"/>
        <v>0</v>
      </c>
    </row>
    <row r="203" spans="1:16" ht="12.75">
      <c r="A203" s="77">
        <v>3431</v>
      </c>
      <c r="B203" s="81" t="s">
        <v>72</v>
      </c>
      <c r="C203" s="79">
        <f>SUM(E203+G203+I203+K203+M203+O203+P203)</f>
        <v>0</v>
      </c>
      <c r="D203" s="79">
        <f>SUM(F203+H203+J203+L203+N203+P203+Q203)</f>
        <v>0</v>
      </c>
      <c r="E203" s="78"/>
      <c r="F203" s="78"/>
      <c r="G203" s="82"/>
      <c r="H203" s="82"/>
      <c r="I203" s="82"/>
      <c r="J203" s="82"/>
      <c r="K203" s="82"/>
      <c r="L203" s="82"/>
      <c r="M203" s="82"/>
      <c r="N203" s="82"/>
      <c r="O203" s="82"/>
      <c r="P203" s="82"/>
    </row>
    <row r="204" spans="1:16" ht="25.5">
      <c r="A204" s="80">
        <v>4</v>
      </c>
      <c r="B204" s="76" t="s">
        <v>36</v>
      </c>
      <c r="C204" s="79">
        <f>C205</f>
        <v>0</v>
      </c>
      <c r="D204" s="79">
        <f>D205</f>
        <v>0</v>
      </c>
      <c r="E204" s="79">
        <f aca="true" t="shared" si="53" ref="E204:P204">E205</f>
        <v>0</v>
      </c>
      <c r="F204" s="79">
        <f t="shared" si="53"/>
        <v>0</v>
      </c>
      <c r="G204" s="79">
        <f t="shared" si="53"/>
        <v>0</v>
      </c>
      <c r="H204" s="79">
        <f t="shared" si="53"/>
        <v>0</v>
      </c>
      <c r="I204" s="79">
        <f t="shared" si="53"/>
        <v>0</v>
      </c>
      <c r="J204" s="79">
        <f t="shared" si="53"/>
        <v>0</v>
      </c>
      <c r="K204" s="79">
        <f t="shared" si="53"/>
        <v>0</v>
      </c>
      <c r="L204" s="79">
        <f t="shared" si="53"/>
        <v>0</v>
      </c>
      <c r="M204" s="79">
        <f t="shared" si="53"/>
        <v>0</v>
      </c>
      <c r="N204" s="79">
        <f t="shared" si="53"/>
        <v>0</v>
      </c>
      <c r="O204" s="79">
        <f t="shared" si="53"/>
        <v>0</v>
      </c>
      <c r="P204" s="79">
        <f t="shared" si="53"/>
        <v>0</v>
      </c>
    </row>
    <row r="205" spans="1:16" ht="25.5">
      <c r="A205" s="80">
        <v>42</v>
      </c>
      <c r="B205" s="76" t="s">
        <v>37</v>
      </c>
      <c r="C205" s="79">
        <f>SUM(C206+C209)</f>
        <v>0</v>
      </c>
      <c r="D205" s="79">
        <f>SUM(D206+D209)</f>
        <v>0</v>
      </c>
      <c r="E205" s="79">
        <f>SUM(E206+E209)</f>
        <v>0</v>
      </c>
      <c r="F205" s="79">
        <f>SUM(F206+F209)</f>
        <v>0</v>
      </c>
      <c r="G205" s="79">
        <f aca="true" t="shared" si="54" ref="G205:P205">SUM(G206+G209)</f>
        <v>0</v>
      </c>
      <c r="H205" s="79">
        <f>SUM(H206+H209)</f>
        <v>0</v>
      </c>
      <c r="I205" s="79">
        <f t="shared" si="54"/>
        <v>0</v>
      </c>
      <c r="J205" s="79">
        <f>SUM(J206+J209)</f>
        <v>0</v>
      </c>
      <c r="K205" s="79">
        <f t="shared" si="54"/>
        <v>0</v>
      </c>
      <c r="L205" s="79">
        <f>SUM(L206+L209)</f>
        <v>0</v>
      </c>
      <c r="M205" s="79">
        <f t="shared" si="54"/>
        <v>0</v>
      </c>
      <c r="N205" s="79">
        <f>SUM(N206+N209)</f>
        <v>0</v>
      </c>
      <c r="O205" s="79">
        <f t="shared" si="54"/>
        <v>0</v>
      </c>
      <c r="P205" s="79">
        <f t="shared" si="54"/>
        <v>0</v>
      </c>
    </row>
    <row r="206" spans="1:16" ht="12.75">
      <c r="A206" s="80">
        <v>422</v>
      </c>
      <c r="B206" s="76" t="s">
        <v>35</v>
      </c>
      <c r="C206" s="79">
        <f aca="true" t="shared" si="55" ref="C206:D210">SUM(E206+G206+I206+K206+M206+O206+P206)</f>
        <v>0</v>
      </c>
      <c r="D206" s="79">
        <f t="shared" si="55"/>
        <v>0</v>
      </c>
      <c r="E206" s="79">
        <f>SUM(E207:E208)</f>
        <v>0</v>
      </c>
      <c r="F206" s="79">
        <f>SUM(F207:F208)</f>
        <v>0</v>
      </c>
      <c r="G206" s="79">
        <f aca="true" t="shared" si="56" ref="G206:P206">SUM(G207:G208)</f>
        <v>0</v>
      </c>
      <c r="H206" s="79">
        <f>SUM(H207:H208)</f>
        <v>0</v>
      </c>
      <c r="I206" s="79">
        <f t="shared" si="56"/>
        <v>0</v>
      </c>
      <c r="J206" s="79">
        <f>SUM(J207:J208)</f>
        <v>0</v>
      </c>
      <c r="K206" s="79">
        <f t="shared" si="56"/>
        <v>0</v>
      </c>
      <c r="L206" s="79">
        <f>SUM(L207:L208)</f>
        <v>0</v>
      </c>
      <c r="M206" s="79">
        <f t="shared" si="56"/>
        <v>0</v>
      </c>
      <c r="N206" s="79">
        <f>SUM(N207:N208)</f>
        <v>0</v>
      </c>
      <c r="O206" s="79">
        <f t="shared" si="56"/>
        <v>0</v>
      </c>
      <c r="P206" s="79">
        <f t="shared" si="56"/>
        <v>0</v>
      </c>
    </row>
    <row r="207" spans="1:16" ht="12.75">
      <c r="A207" s="77">
        <v>4221</v>
      </c>
      <c r="B207" s="81" t="s">
        <v>48</v>
      </c>
      <c r="C207" s="79">
        <f t="shared" si="55"/>
        <v>0</v>
      </c>
      <c r="D207" s="79">
        <f t="shared" si="55"/>
        <v>0</v>
      </c>
      <c r="E207" s="82"/>
      <c r="F207" s="82"/>
      <c r="G207" s="78"/>
      <c r="H207" s="78"/>
      <c r="I207" s="82"/>
      <c r="J207" s="82"/>
      <c r="K207" s="78"/>
      <c r="L207" s="78"/>
      <c r="M207" s="78"/>
      <c r="N207" s="78"/>
      <c r="O207" s="82"/>
      <c r="P207" s="82"/>
    </row>
    <row r="208" spans="1:16" ht="12.75">
      <c r="A208" s="77">
        <v>4226</v>
      </c>
      <c r="B208" s="81" t="s">
        <v>49</v>
      </c>
      <c r="C208" s="79">
        <f t="shared" si="55"/>
        <v>0</v>
      </c>
      <c r="D208" s="79">
        <f t="shared" si="55"/>
        <v>0</v>
      </c>
      <c r="E208" s="82"/>
      <c r="F208" s="82"/>
      <c r="G208" s="78"/>
      <c r="H208" s="78"/>
      <c r="I208" s="82"/>
      <c r="J208" s="82"/>
      <c r="K208" s="78"/>
      <c r="L208" s="78"/>
      <c r="M208" s="78"/>
      <c r="N208" s="78"/>
      <c r="O208" s="82"/>
      <c r="P208" s="82"/>
    </row>
    <row r="209" spans="1:16" ht="25.5">
      <c r="A209" s="80">
        <v>424</v>
      </c>
      <c r="B209" s="76" t="s">
        <v>38</v>
      </c>
      <c r="C209" s="79">
        <f t="shared" si="55"/>
        <v>0</v>
      </c>
      <c r="D209" s="79">
        <f t="shared" si="55"/>
        <v>0</v>
      </c>
      <c r="E209" s="79">
        <f>E210</f>
        <v>0</v>
      </c>
      <c r="F209" s="79">
        <f>F210</f>
        <v>0</v>
      </c>
      <c r="G209" s="79">
        <f aca="true" t="shared" si="57" ref="G209:P209">G210</f>
        <v>0</v>
      </c>
      <c r="H209" s="79">
        <f t="shared" si="57"/>
        <v>0</v>
      </c>
      <c r="I209" s="79">
        <f t="shared" si="57"/>
        <v>0</v>
      </c>
      <c r="J209" s="79">
        <f t="shared" si="57"/>
        <v>0</v>
      </c>
      <c r="K209" s="79">
        <f t="shared" si="57"/>
        <v>0</v>
      </c>
      <c r="L209" s="79">
        <f t="shared" si="57"/>
        <v>0</v>
      </c>
      <c r="M209" s="79">
        <f t="shared" si="57"/>
        <v>0</v>
      </c>
      <c r="N209" s="79">
        <f t="shared" si="57"/>
        <v>0</v>
      </c>
      <c r="O209" s="79">
        <f t="shared" si="57"/>
        <v>0</v>
      </c>
      <c r="P209" s="79">
        <f t="shared" si="57"/>
        <v>0</v>
      </c>
    </row>
    <row r="210" spans="1:16" ht="12.75">
      <c r="A210" s="77">
        <v>4241</v>
      </c>
      <c r="B210" s="81" t="s">
        <v>50</v>
      </c>
      <c r="C210" s="79">
        <f t="shared" si="55"/>
        <v>0</v>
      </c>
      <c r="D210" s="79">
        <f t="shared" si="55"/>
        <v>0</v>
      </c>
      <c r="E210" s="78"/>
      <c r="F210" s="78"/>
      <c r="G210" s="82"/>
      <c r="H210" s="82"/>
      <c r="I210" s="82"/>
      <c r="J210" s="82"/>
      <c r="K210" s="78"/>
      <c r="L210" s="78"/>
      <c r="M210" s="78"/>
      <c r="N210" s="78"/>
      <c r="O210" s="82"/>
      <c r="P210" s="82"/>
    </row>
    <row r="211" spans="1:16" ht="12.75">
      <c r="A211" s="80"/>
      <c r="B211" s="76" t="s">
        <v>77</v>
      </c>
      <c r="C211" s="79">
        <f aca="true" t="shared" si="58" ref="C211:P211">C164+C204</f>
        <v>17000</v>
      </c>
      <c r="D211" s="79">
        <f>D164+D204</f>
        <v>15000</v>
      </c>
      <c r="E211" s="79">
        <f t="shared" si="58"/>
        <v>0</v>
      </c>
      <c r="F211" s="79">
        <f>F164+F204</f>
        <v>0</v>
      </c>
      <c r="G211" s="79">
        <f t="shared" si="58"/>
        <v>0</v>
      </c>
      <c r="H211" s="79">
        <f>H164+H204</f>
        <v>0</v>
      </c>
      <c r="I211" s="79">
        <f t="shared" si="58"/>
        <v>0</v>
      </c>
      <c r="J211" s="79">
        <f>J164+J204</f>
        <v>0</v>
      </c>
      <c r="K211" s="79">
        <f t="shared" si="58"/>
        <v>17000</v>
      </c>
      <c r="L211" s="79">
        <f>L164+L204</f>
        <v>15000</v>
      </c>
      <c r="M211" s="79">
        <f t="shared" si="58"/>
        <v>0</v>
      </c>
      <c r="N211" s="79">
        <f>N164+N204</f>
        <v>0</v>
      </c>
      <c r="O211" s="79">
        <f t="shared" si="58"/>
        <v>0</v>
      </c>
      <c r="P211" s="79">
        <f t="shared" si="58"/>
        <v>0</v>
      </c>
    </row>
    <row r="212" spans="1:16" ht="25.5">
      <c r="A212" s="114"/>
      <c r="B212" s="115" t="s">
        <v>90</v>
      </c>
      <c r="C212" s="84"/>
      <c r="D212" s="84"/>
      <c r="E212" s="84"/>
      <c r="F212" s="84"/>
      <c r="G212" s="84"/>
      <c r="H212" s="84"/>
      <c r="I212" s="84"/>
      <c r="J212" s="84"/>
      <c r="K212" s="84" t="s">
        <v>125</v>
      </c>
      <c r="L212" s="84" t="s">
        <v>125</v>
      </c>
      <c r="M212" s="84"/>
      <c r="N212" s="84"/>
      <c r="O212" s="84"/>
      <c r="P212" s="84"/>
    </row>
    <row r="213" spans="1:16" ht="12.75">
      <c r="A213" s="116" t="s">
        <v>42</v>
      </c>
      <c r="B213" s="115" t="s">
        <v>88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</row>
    <row r="214" spans="1:16" ht="12.75">
      <c r="A214" s="80">
        <v>3</v>
      </c>
      <c r="B214" s="76" t="s">
        <v>23</v>
      </c>
      <c r="C214" s="79">
        <f aca="true" t="shared" si="59" ref="C214:P214">C215+C222+C251</f>
        <v>7000</v>
      </c>
      <c r="D214" s="79">
        <f>D215+D222+D251</f>
        <v>7000</v>
      </c>
      <c r="E214" s="79">
        <f t="shared" si="59"/>
        <v>0</v>
      </c>
      <c r="F214" s="79">
        <f>F215+F222+F251</f>
        <v>0</v>
      </c>
      <c r="G214" s="79">
        <f t="shared" si="59"/>
        <v>0</v>
      </c>
      <c r="H214" s="79">
        <f>H215+H222+H251</f>
        <v>0</v>
      </c>
      <c r="I214" s="79">
        <f t="shared" si="59"/>
        <v>0</v>
      </c>
      <c r="J214" s="79">
        <f>J215+J222+J251</f>
        <v>0</v>
      </c>
      <c r="K214" s="79">
        <f t="shared" si="59"/>
        <v>7000</v>
      </c>
      <c r="L214" s="79">
        <f>L215+L222+L251</f>
        <v>7000</v>
      </c>
      <c r="M214" s="79">
        <f t="shared" si="59"/>
        <v>0</v>
      </c>
      <c r="N214" s="79">
        <f>N215+N222+N251</f>
        <v>0</v>
      </c>
      <c r="O214" s="79">
        <f t="shared" si="59"/>
        <v>0</v>
      </c>
      <c r="P214" s="79">
        <f t="shared" si="59"/>
        <v>0</v>
      </c>
    </row>
    <row r="215" spans="1:16" ht="12.75">
      <c r="A215" s="80">
        <v>31</v>
      </c>
      <c r="B215" s="76" t="s">
        <v>24</v>
      </c>
      <c r="C215" s="79">
        <f>SUM(C216+C218+C220)</f>
        <v>0</v>
      </c>
      <c r="D215" s="79">
        <f>SUM(D216+D218+D220)</f>
        <v>0</v>
      </c>
      <c r="E215" s="79">
        <f>SUM(E216+E218+E220)</f>
        <v>0</v>
      </c>
      <c r="F215" s="79">
        <f>SUM(F216+F218+F220)</f>
        <v>0</v>
      </c>
      <c r="G215" s="79">
        <f aca="true" t="shared" si="60" ref="G215:P215">SUM(G216+G218+G220)</f>
        <v>0</v>
      </c>
      <c r="H215" s="79">
        <f>SUM(H216+H218+H220)</f>
        <v>0</v>
      </c>
      <c r="I215" s="79">
        <f t="shared" si="60"/>
        <v>0</v>
      </c>
      <c r="J215" s="79">
        <f>SUM(J216+J218+J220)</f>
        <v>0</v>
      </c>
      <c r="K215" s="79">
        <f t="shared" si="60"/>
        <v>0</v>
      </c>
      <c r="L215" s="79">
        <f>SUM(L216+L218+L220)</f>
        <v>0</v>
      </c>
      <c r="M215" s="79">
        <f t="shared" si="60"/>
        <v>0</v>
      </c>
      <c r="N215" s="79">
        <f>SUM(N216+N218+N220)</f>
        <v>0</v>
      </c>
      <c r="O215" s="79">
        <f t="shared" si="60"/>
        <v>0</v>
      </c>
      <c r="P215" s="79">
        <f t="shared" si="60"/>
        <v>0</v>
      </c>
    </row>
    <row r="216" spans="1:16" ht="12.75">
      <c r="A216" s="80">
        <v>311</v>
      </c>
      <c r="B216" s="76" t="s">
        <v>25</v>
      </c>
      <c r="C216" s="79">
        <f aca="true" t="shared" si="61" ref="C216:D221">SUM(E216+G216+I216+K216+M216+O216+P216)</f>
        <v>0</v>
      </c>
      <c r="D216" s="79">
        <f t="shared" si="61"/>
        <v>0</v>
      </c>
      <c r="E216" s="79">
        <f>E217</f>
        <v>0</v>
      </c>
      <c r="F216" s="79">
        <f>F217</f>
        <v>0</v>
      </c>
      <c r="G216" s="79">
        <f aca="true" t="shared" si="62" ref="G216:P216">G217</f>
        <v>0</v>
      </c>
      <c r="H216" s="79">
        <f t="shared" si="62"/>
        <v>0</v>
      </c>
      <c r="I216" s="79">
        <f t="shared" si="62"/>
        <v>0</v>
      </c>
      <c r="J216" s="79">
        <f t="shared" si="62"/>
        <v>0</v>
      </c>
      <c r="K216" s="79">
        <f t="shared" si="62"/>
        <v>0</v>
      </c>
      <c r="L216" s="79">
        <f t="shared" si="62"/>
        <v>0</v>
      </c>
      <c r="M216" s="79">
        <f t="shared" si="62"/>
        <v>0</v>
      </c>
      <c r="N216" s="79">
        <f t="shared" si="62"/>
        <v>0</v>
      </c>
      <c r="O216" s="79">
        <f t="shared" si="62"/>
        <v>0</v>
      </c>
      <c r="P216" s="79">
        <f t="shared" si="62"/>
        <v>0</v>
      </c>
    </row>
    <row r="217" spans="1:16" ht="12.75">
      <c r="A217" s="77">
        <v>3111</v>
      </c>
      <c r="B217" s="81" t="s">
        <v>25</v>
      </c>
      <c r="C217" s="79">
        <f t="shared" si="61"/>
        <v>0</v>
      </c>
      <c r="D217" s="79">
        <f t="shared" si="61"/>
        <v>0</v>
      </c>
      <c r="E217" s="78"/>
      <c r="F217" s="78"/>
      <c r="G217" s="82"/>
      <c r="H217" s="82"/>
      <c r="I217" s="78"/>
      <c r="J217" s="78"/>
      <c r="K217" s="78"/>
      <c r="L217" s="78"/>
      <c r="M217" s="82"/>
      <c r="N217" s="82"/>
      <c r="O217" s="82"/>
      <c r="P217" s="82"/>
    </row>
    <row r="218" spans="1:16" ht="12.75">
      <c r="A218" s="80">
        <v>312</v>
      </c>
      <c r="B218" s="76" t="s">
        <v>26</v>
      </c>
      <c r="C218" s="79">
        <f t="shared" si="61"/>
        <v>0</v>
      </c>
      <c r="D218" s="79">
        <f t="shared" si="61"/>
        <v>0</v>
      </c>
      <c r="E218" s="79">
        <f>E219</f>
        <v>0</v>
      </c>
      <c r="F218" s="79">
        <f>F219</f>
        <v>0</v>
      </c>
      <c r="G218" s="79">
        <f aca="true" t="shared" si="63" ref="G218:P218">G219</f>
        <v>0</v>
      </c>
      <c r="H218" s="79">
        <f t="shared" si="63"/>
        <v>0</v>
      </c>
      <c r="I218" s="79">
        <f t="shared" si="63"/>
        <v>0</v>
      </c>
      <c r="J218" s="79">
        <f t="shared" si="63"/>
        <v>0</v>
      </c>
      <c r="K218" s="79">
        <f t="shared" si="63"/>
        <v>0</v>
      </c>
      <c r="L218" s="79">
        <f t="shared" si="63"/>
        <v>0</v>
      </c>
      <c r="M218" s="79">
        <f t="shared" si="63"/>
        <v>0</v>
      </c>
      <c r="N218" s="79">
        <f t="shared" si="63"/>
        <v>0</v>
      </c>
      <c r="O218" s="79">
        <f t="shared" si="63"/>
        <v>0</v>
      </c>
      <c r="P218" s="79">
        <f t="shared" si="63"/>
        <v>0</v>
      </c>
    </row>
    <row r="219" spans="1:16" ht="12.75">
      <c r="A219" s="77">
        <v>3121</v>
      </c>
      <c r="B219" s="81" t="s">
        <v>26</v>
      </c>
      <c r="C219" s="79">
        <f t="shared" si="61"/>
        <v>0</v>
      </c>
      <c r="D219" s="79">
        <f t="shared" si="61"/>
        <v>0</v>
      </c>
      <c r="E219" s="82"/>
      <c r="F219" s="82"/>
      <c r="G219" s="82"/>
      <c r="H219" s="82"/>
      <c r="I219" s="82"/>
      <c r="J219" s="82"/>
      <c r="K219" s="78"/>
      <c r="L219" s="78"/>
      <c r="M219" s="82"/>
      <c r="N219" s="82"/>
      <c r="O219" s="82"/>
      <c r="P219" s="82"/>
    </row>
    <row r="220" spans="1:16" ht="12.75">
      <c r="A220" s="80">
        <v>313</v>
      </c>
      <c r="B220" s="76" t="s">
        <v>27</v>
      </c>
      <c r="C220" s="79">
        <f t="shared" si="61"/>
        <v>0</v>
      </c>
      <c r="D220" s="79">
        <f t="shared" si="61"/>
        <v>0</v>
      </c>
      <c r="E220" s="79">
        <f>E221</f>
        <v>0</v>
      </c>
      <c r="F220" s="79">
        <f>F221</f>
        <v>0</v>
      </c>
      <c r="G220" s="79">
        <f aca="true" t="shared" si="64" ref="G220:P220">G221</f>
        <v>0</v>
      </c>
      <c r="H220" s="79">
        <f t="shared" si="64"/>
        <v>0</v>
      </c>
      <c r="I220" s="79">
        <f t="shared" si="64"/>
        <v>0</v>
      </c>
      <c r="J220" s="79">
        <f t="shared" si="64"/>
        <v>0</v>
      </c>
      <c r="K220" s="79">
        <f t="shared" si="64"/>
        <v>0</v>
      </c>
      <c r="L220" s="79">
        <f t="shared" si="64"/>
        <v>0</v>
      </c>
      <c r="M220" s="79">
        <f t="shared" si="64"/>
        <v>0</v>
      </c>
      <c r="N220" s="79">
        <f t="shared" si="64"/>
        <v>0</v>
      </c>
      <c r="O220" s="79">
        <f t="shared" si="64"/>
        <v>0</v>
      </c>
      <c r="P220" s="79">
        <f t="shared" si="64"/>
        <v>0</v>
      </c>
    </row>
    <row r="221" spans="1:16" ht="12.75">
      <c r="A221" s="77">
        <v>3132</v>
      </c>
      <c r="B221" s="81" t="s">
        <v>85</v>
      </c>
      <c r="C221" s="79">
        <f t="shared" si="61"/>
        <v>0</v>
      </c>
      <c r="D221" s="79">
        <f t="shared" si="61"/>
        <v>0</v>
      </c>
      <c r="E221" s="78"/>
      <c r="F221" s="78"/>
      <c r="G221" s="82"/>
      <c r="H221" s="82"/>
      <c r="I221" s="78">
        <v>0</v>
      </c>
      <c r="J221" s="78">
        <v>0</v>
      </c>
      <c r="K221" s="78"/>
      <c r="L221" s="78"/>
      <c r="M221" s="82"/>
      <c r="N221" s="82"/>
      <c r="O221" s="82"/>
      <c r="P221" s="82"/>
    </row>
    <row r="222" spans="1:16" ht="12.75">
      <c r="A222" s="80">
        <v>32</v>
      </c>
      <c r="B222" s="76" t="s">
        <v>28</v>
      </c>
      <c r="C222" s="79">
        <f>SUM(C223+C228+C235+C245+C246)</f>
        <v>7000</v>
      </c>
      <c r="D222" s="79">
        <f>SUM(D223+D228+D235+D245+D246)</f>
        <v>7000</v>
      </c>
      <c r="E222" s="79">
        <f aca="true" t="shared" si="65" ref="E222:P222">SUM(E223+E228+E235+E245+E246)</f>
        <v>0</v>
      </c>
      <c r="F222" s="79">
        <f>SUM(F223+F228+F235+F245+F246)</f>
        <v>0</v>
      </c>
      <c r="G222" s="79">
        <f t="shared" si="65"/>
        <v>0</v>
      </c>
      <c r="H222" s="79">
        <f>SUM(H223+H228+H235+H245+H246)</f>
        <v>0</v>
      </c>
      <c r="I222" s="79">
        <f t="shared" si="65"/>
        <v>0</v>
      </c>
      <c r="J222" s="79">
        <f>SUM(J223+J228+J235+J245+J246)</f>
        <v>0</v>
      </c>
      <c r="K222" s="79">
        <f t="shared" si="65"/>
        <v>7000</v>
      </c>
      <c r="L222" s="79">
        <f>SUM(L223+L228+L235+L245+L246)</f>
        <v>7000</v>
      </c>
      <c r="M222" s="79">
        <f t="shared" si="65"/>
        <v>0</v>
      </c>
      <c r="N222" s="79">
        <f>SUM(N223+N228+N235+N245+N246)</f>
        <v>0</v>
      </c>
      <c r="O222" s="79">
        <f t="shared" si="65"/>
        <v>0</v>
      </c>
      <c r="P222" s="79">
        <f t="shared" si="65"/>
        <v>0</v>
      </c>
    </row>
    <row r="223" spans="1:16" ht="12.75">
      <c r="A223" s="80">
        <v>321</v>
      </c>
      <c r="B223" s="76" t="s">
        <v>29</v>
      </c>
      <c r="C223" s="79">
        <f aca="true" t="shared" si="66" ref="C223:D250">SUM(E223+G223+I223+K223+M223+O223+P223)</f>
        <v>0</v>
      </c>
      <c r="D223" s="79">
        <f t="shared" si="66"/>
        <v>0</v>
      </c>
      <c r="E223" s="79">
        <f aca="true" t="shared" si="67" ref="E223:P223">SUM(E224:E227)</f>
        <v>0</v>
      </c>
      <c r="F223" s="79">
        <f>SUM(F224:F227)</f>
        <v>0</v>
      </c>
      <c r="G223" s="79">
        <f t="shared" si="67"/>
        <v>0</v>
      </c>
      <c r="H223" s="79">
        <f>SUM(H224:H227)</f>
        <v>0</v>
      </c>
      <c r="I223" s="79">
        <f t="shared" si="67"/>
        <v>0</v>
      </c>
      <c r="J223" s="79">
        <f>SUM(J224:J227)</f>
        <v>0</v>
      </c>
      <c r="K223" s="79">
        <f t="shared" si="67"/>
        <v>0</v>
      </c>
      <c r="L223" s="79">
        <f>SUM(L224:L227)</f>
        <v>0</v>
      </c>
      <c r="M223" s="79">
        <f t="shared" si="67"/>
        <v>0</v>
      </c>
      <c r="N223" s="79">
        <f>SUM(N224:N227)</f>
        <v>0</v>
      </c>
      <c r="O223" s="79">
        <f t="shared" si="67"/>
        <v>0</v>
      </c>
      <c r="P223" s="79">
        <f t="shared" si="67"/>
        <v>0</v>
      </c>
    </row>
    <row r="224" spans="1:16" ht="12.75">
      <c r="A224" s="77">
        <v>3211</v>
      </c>
      <c r="B224" s="81" t="s">
        <v>51</v>
      </c>
      <c r="C224" s="79">
        <f t="shared" si="66"/>
        <v>0</v>
      </c>
      <c r="D224" s="79">
        <f t="shared" si="66"/>
        <v>0</v>
      </c>
      <c r="E224" s="78"/>
      <c r="F224" s="78"/>
      <c r="G224" s="82"/>
      <c r="H224" s="82"/>
      <c r="I224" s="82"/>
      <c r="J224" s="82"/>
      <c r="K224" s="78"/>
      <c r="L224" s="78"/>
      <c r="M224" s="82"/>
      <c r="N224" s="82"/>
      <c r="O224" s="82"/>
      <c r="P224" s="82"/>
    </row>
    <row r="225" spans="1:16" ht="25.5">
      <c r="A225" s="77">
        <v>3212</v>
      </c>
      <c r="B225" s="81" t="s">
        <v>54</v>
      </c>
      <c r="C225" s="79">
        <f t="shared" si="66"/>
        <v>0</v>
      </c>
      <c r="D225" s="79">
        <f t="shared" si="66"/>
        <v>0</v>
      </c>
      <c r="E225" s="78"/>
      <c r="F225" s="78"/>
      <c r="G225" s="82"/>
      <c r="H225" s="82"/>
      <c r="I225" s="82"/>
      <c r="J225" s="82"/>
      <c r="K225" s="78"/>
      <c r="L225" s="78"/>
      <c r="M225" s="82"/>
      <c r="N225" s="82"/>
      <c r="O225" s="82"/>
      <c r="P225" s="82"/>
    </row>
    <row r="226" spans="1:16" ht="12.75">
      <c r="A226" s="77">
        <v>3213</v>
      </c>
      <c r="B226" s="81" t="s">
        <v>52</v>
      </c>
      <c r="C226" s="79">
        <f t="shared" si="66"/>
        <v>0</v>
      </c>
      <c r="D226" s="79">
        <f t="shared" si="66"/>
        <v>0</v>
      </c>
      <c r="E226" s="78"/>
      <c r="F226" s="78"/>
      <c r="G226" s="82"/>
      <c r="H226" s="82"/>
      <c r="I226" s="82"/>
      <c r="J226" s="82"/>
      <c r="K226" s="78"/>
      <c r="L226" s="78"/>
      <c r="M226" s="82"/>
      <c r="N226" s="82"/>
      <c r="O226" s="82"/>
      <c r="P226" s="82"/>
    </row>
    <row r="227" spans="1:16" ht="12.75">
      <c r="A227" s="77">
        <v>3214</v>
      </c>
      <c r="B227" s="81" t="s">
        <v>53</v>
      </c>
      <c r="C227" s="79">
        <f t="shared" si="66"/>
        <v>0</v>
      </c>
      <c r="D227" s="79">
        <f t="shared" si="66"/>
        <v>0</v>
      </c>
      <c r="E227" s="78"/>
      <c r="F227" s="78"/>
      <c r="G227" s="82"/>
      <c r="H227" s="82"/>
      <c r="I227" s="82"/>
      <c r="J227" s="82"/>
      <c r="K227" s="78"/>
      <c r="L227" s="78"/>
      <c r="M227" s="82"/>
      <c r="N227" s="82"/>
      <c r="O227" s="82"/>
      <c r="P227" s="82"/>
    </row>
    <row r="228" spans="1:16" ht="12.75">
      <c r="A228" s="80">
        <v>322</v>
      </c>
      <c r="B228" s="76" t="s">
        <v>30</v>
      </c>
      <c r="C228" s="79">
        <f t="shared" si="66"/>
        <v>7000</v>
      </c>
      <c r="D228" s="79">
        <f t="shared" si="66"/>
        <v>7000</v>
      </c>
      <c r="E228" s="79">
        <f>SUM(E229:E234)</f>
        <v>0</v>
      </c>
      <c r="F228" s="79">
        <f>SUM(F229:F234)</f>
        <v>0</v>
      </c>
      <c r="G228" s="79">
        <f aca="true" t="shared" si="68" ref="G228:P228">SUM(G229:G234)</f>
        <v>0</v>
      </c>
      <c r="H228" s="79">
        <f>SUM(H229:H234)</f>
        <v>0</v>
      </c>
      <c r="I228" s="79">
        <f t="shared" si="68"/>
        <v>0</v>
      </c>
      <c r="J228" s="79">
        <f>SUM(J229:J234)</f>
        <v>0</v>
      </c>
      <c r="K228" s="79">
        <v>7000</v>
      </c>
      <c r="L228" s="79">
        <v>7000</v>
      </c>
      <c r="M228" s="79">
        <f t="shared" si="68"/>
        <v>0</v>
      </c>
      <c r="N228" s="79">
        <f>SUM(N229:N234)</f>
        <v>0</v>
      </c>
      <c r="O228" s="79">
        <f t="shared" si="68"/>
        <v>0</v>
      </c>
      <c r="P228" s="79">
        <f t="shared" si="68"/>
        <v>0</v>
      </c>
    </row>
    <row r="229" spans="1:16" ht="25.5">
      <c r="A229" s="77">
        <v>3221</v>
      </c>
      <c r="B229" s="81" t="s">
        <v>55</v>
      </c>
      <c r="C229" s="79">
        <f t="shared" si="66"/>
        <v>0</v>
      </c>
      <c r="D229" s="79">
        <f t="shared" si="66"/>
        <v>0</v>
      </c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82"/>
      <c r="P229" s="82"/>
    </row>
    <row r="230" spans="1:16" ht="12.75">
      <c r="A230" s="77">
        <v>3222</v>
      </c>
      <c r="B230" s="81" t="s">
        <v>56</v>
      </c>
      <c r="C230" s="79">
        <f t="shared" si="66"/>
        <v>0</v>
      </c>
      <c r="D230" s="79">
        <f t="shared" si="66"/>
        <v>0</v>
      </c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82"/>
      <c r="P230" s="82"/>
    </row>
    <row r="231" spans="1:16" ht="12.75">
      <c r="A231" s="77">
        <v>3223</v>
      </c>
      <c r="B231" s="81" t="s">
        <v>57</v>
      </c>
      <c r="C231" s="79">
        <f t="shared" si="66"/>
        <v>0</v>
      </c>
      <c r="D231" s="79">
        <f t="shared" si="66"/>
        <v>0</v>
      </c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82"/>
      <c r="P231" s="82"/>
    </row>
    <row r="232" spans="1:16" ht="25.5">
      <c r="A232" s="77">
        <v>3224</v>
      </c>
      <c r="B232" s="81" t="s">
        <v>58</v>
      </c>
      <c r="C232" s="79">
        <f t="shared" si="66"/>
        <v>0</v>
      </c>
      <c r="D232" s="79">
        <f t="shared" si="66"/>
        <v>0</v>
      </c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82"/>
      <c r="P232" s="82"/>
    </row>
    <row r="233" spans="1:16" ht="12.75">
      <c r="A233" s="77">
        <v>3225</v>
      </c>
      <c r="B233" s="81" t="s">
        <v>59</v>
      </c>
      <c r="C233" s="79">
        <f t="shared" si="66"/>
        <v>0</v>
      </c>
      <c r="D233" s="79">
        <f t="shared" si="66"/>
        <v>0</v>
      </c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82"/>
      <c r="P233" s="82"/>
    </row>
    <row r="234" spans="1:16" ht="25.5">
      <c r="A234" s="77">
        <v>3227</v>
      </c>
      <c r="B234" s="81" t="s">
        <v>60</v>
      </c>
      <c r="C234" s="79">
        <f t="shared" si="66"/>
        <v>0</v>
      </c>
      <c r="D234" s="79">
        <f t="shared" si="66"/>
        <v>0</v>
      </c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82"/>
      <c r="P234" s="82"/>
    </row>
    <row r="235" spans="1:16" ht="12.75">
      <c r="A235" s="80">
        <v>323</v>
      </c>
      <c r="B235" s="76" t="s">
        <v>31</v>
      </c>
      <c r="C235" s="79">
        <f t="shared" si="66"/>
        <v>0</v>
      </c>
      <c r="D235" s="79">
        <f t="shared" si="66"/>
        <v>0</v>
      </c>
      <c r="E235" s="79">
        <f>SUM(E236:E244)</f>
        <v>0</v>
      </c>
      <c r="F235" s="79">
        <f>SUM(F236:F244)</f>
        <v>0</v>
      </c>
      <c r="G235" s="79">
        <f aca="true" t="shared" si="69" ref="G235:P235">SUM(G236:G244)</f>
        <v>0</v>
      </c>
      <c r="H235" s="79">
        <f>SUM(H236:H244)</f>
        <v>0</v>
      </c>
      <c r="I235" s="79">
        <f t="shared" si="69"/>
        <v>0</v>
      </c>
      <c r="J235" s="79">
        <f>SUM(J236:J244)</f>
        <v>0</v>
      </c>
      <c r="K235" s="79">
        <f t="shared" si="69"/>
        <v>0</v>
      </c>
      <c r="L235" s="79">
        <f>SUM(L236:L244)</f>
        <v>0</v>
      </c>
      <c r="M235" s="79">
        <f t="shared" si="69"/>
        <v>0</v>
      </c>
      <c r="N235" s="79">
        <f>SUM(N236:N244)</f>
        <v>0</v>
      </c>
      <c r="O235" s="79">
        <f t="shared" si="69"/>
        <v>0</v>
      </c>
      <c r="P235" s="79">
        <f t="shared" si="69"/>
        <v>0</v>
      </c>
    </row>
    <row r="236" spans="1:16" ht="12.75">
      <c r="A236" s="77">
        <v>3231</v>
      </c>
      <c r="B236" s="81" t="s">
        <v>61</v>
      </c>
      <c r="C236" s="79">
        <f t="shared" si="66"/>
        <v>0</v>
      </c>
      <c r="D236" s="79">
        <f t="shared" si="66"/>
        <v>0</v>
      </c>
      <c r="E236" s="78"/>
      <c r="F236" s="78"/>
      <c r="G236" s="78"/>
      <c r="H236" s="78"/>
      <c r="I236" s="78"/>
      <c r="J236" s="78"/>
      <c r="K236" s="78"/>
      <c r="L236" s="78"/>
      <c r="M236" s="82"/>
      <c r="N236" s="82"/>
      <c r="O236" s="82"/>
      <c r="P236" s="82"/>
    </row>
    <row r="237" spans="1:16" ht="12.75">
      <c r="A237" s="77">
        <v>3232</v>
      </c>
      <c r="B237" s="81" t="s">
        <v>62</v>
      </c>
      <c r="C237" s="79">
        <f t="shared" si="66"/>
        <v>0</v>
      </c>
      <c r="D237" s="79">
        <f t="shared" si="66"/>
        <v>0</v>
      </c>
      <c r="E237" s="78"/>
      <c r="F237" s="78"/>
      <c r="G237" s="78"/>
      <c r="H237" s="78"/>
      <c r="I237" s="78"/>
      <c r="J237" s="78"/>
      <c r="K237" s="78"/>
      <c r="L237" s="78"/>
      <c r="M237" s="82"/>
      <c r="N237" s="82"/>
      <c r="O237" s="82"/>
      <c r="P237" s="82"/>
    </row>
    <row r="238" spans="1:16" ht="12.75">
      <c r="A238" s="77">
        <v>3233</v>
      </c>
      <c r="B238" s="81" t="s">
        <v>63</v>
      </c>
      <c r="C238" s="79">
        <f t="shared" si="66"/>
        <v>0</v>
      </c>
      <c r="D238" s="79">
        <f t="shared" si="66"/>
        <v>0</v>
      </c>
      <c r="E238" s="78"/>
      <c r="F238" s="78"/>
      <c r="G238" s="78"/>
      <c r="H238" s="78"/>
      <c r="I238" s="78"/>
      <c r="J238" s="78"/>
      <c r="K238" s="78"/>
      <c r="L238" s="78"/>
      <c r="M238" s="82"/>
      <c r="N238" s="82"/>
      <c r="O238" s="82"/>
      <c r="P238" s="82"/>
    </row>
    <row r="239" spans="1:16" ht="12.75">
      <c r="A239" s="77">
        <v>3234</v>
      </c>
      <c r="B239" s="81" t="s">
        <v>64</v>
      </c>
      <c r="C239" s="79">
        <f t="shared" si="66"/>
        <v>0</v>
      </c>
      <c r="D239" s="79">
        <f t="shared" si="66"/>
        <v>0</v>
      </c>
      <c r="E239" s="78"/>
      <c r="F239" s="78"/>
      <c r="G239" s="78"/>
      <c r="H239" s="78"/>
      <c r="I239" s="78"/>
      <c r="J239" s="78"/>
      <c r="K239" s="78"/>
      <c r="L239" s="78"/>
      <c r="M239" s="82"/>
      <c r="N239" s="82"/>
      <c r="O239" s="82"/>
      <c r="P239" s="82"/>
    </row>
    <row r="240" spans="1:16" ht="12.75">
      <c r="A240" s="77">
        <v>3235</v>
      </c>
      <c r="B240" s="81" t="s">
        <v>65</v>
      </c>
      <c r="C240" s="79">
        <f t="shared" si="66"/>
        <v>0</v>
      </c>
      <c r="D240" s="79">
        <f t="shared" si="66"/>
        <v>0</v>
      </c>
      <c r="E240" s="78"/>
      <c r="F240" s="78"/>
      <c r="G240" s="78"/>
      <c r="H240" s="78"/>
      <c r="I240" s="78"/>
      <c r="J240" s="78"/>
      <c r="K240" s="78"/>
      <c r="L240" s="78"/>
      <c r="M240" s="82"/>
      <c r="N240" s="82"/>
      <c r="O240" s="82"/>
      <c r="P240" s="82"/>
    </row>
    <row r="241" spans="1:16" ht="12.75">
      <c r="A241" s="77">
        <v>3236</v>
      </c>
      <c r="B241" s="81" t="s">
        <v>66</v>
      </c>
      <c r="C241" s="79">
        <f t="shared" si="66"/>
        <v>0</v>
      </c>
      <c r="D241" s="79">
        <f t="shared" si="66"/>
        <v>0</v>
      </c>
      <c r="E241" s="78"/>
      <c r="F241" s="78"/>
      <c r="G241" s="78"/>
      <c r="H241" s="78"/>
      <c r="I241" s="78"/>
      <c r="J241" s="78"/>
      <c r="K241" s="78"/>
      <c r="L241" s="78"/>
      <c r="M241" s="82"/>
      <c r="N241" s="82"/>
      <c r="O241" s="82"/>
      <c r="P241" s="82"/>
    </row>
    <row r="242" spans="1:16" ht="12.75">
      <c r="A242" s="77">
        <v>3237</v>
      </c>
      <c r="B242" s="81" t="s">
        <v>67</v>
      </c>
      <c r="C242" s="79">
        <f t="shared" si="66"/>
        <v>0</v>
      </c>
      <c r="D242" s="79">
        <f t="shared" si="66"/>
        <v>0</v>
      </c>
      <c r="E242" s="78"/>
      <c r="F242" s="78"/>
      <c r="G242" s="78"/>
      <c r="H242" s="78"/>
      <c r="I242" s="78"/>
      <c r="J242" s="78"/>
      <c r="K242" s="78"/>
      <c r="L242" s="78"/>
      <c r="M242" s="82"/>
      <c r="N242" s="82"/>
      <c r="O242" s="82"/>
      <c r="P242" s="82"/>
    </row>
    <row r="243" spans="1:16" ht="12.75">
      <c r="A243" s="77">
        <v>3238</v>
      </c>
      <c r="B243" s="81" t="s">
        <v>68</v>
      </c>
      <c r="C243" s="79">
        <f t="shared" si="66"/>
        <v>0</v>
      </c>
      <c r="D243" s="79">
        <f t="shared" si="66"/>
        <v>0</v>
      </c>
      <c r="E243" s="78"/>
      <c r="F243" s="78"/>
      <c r="G243" s="78"/>
      <c r="H243" s="78"/>
      <c r="I243" s="78"/>
      <c r="J243" s="78"/>
      <c r="K243" s="78"/>
      <c r="L243" s="78"/>
      <c r="M243" s="82"/>
      <c r="N243" s="82"/>
      <c r="O243" s="82"/>
      <c r="P243" s="82"/>
    </row>
    <row r="244" spans="1:16" ht="12.75">
      <c r="A244" s="77">
        <v>3239</v>
      </c>
      <c r="B244" s="81" t="s">
        <v>69</v>
      </c>
      <c r="C244" s="79">
        <f t="shared" si="66"/>
        <v>0</v>
      </c>
      <c r="D244" s="79">
        <f t="shared" si="66"/>
        <v>0</v>
      </c>
      <c r="E244" s="78"/>
      <c r="F244" s="78"/>
      <c r="G244" s="78"/>
      <c r="H244" s="78"/>
      <c r="I244" s="78"/>
      <c r="J244" s="78"/>
      <c r="K244" s="78"/>
      <c r="L244" s="78"/>
      <c r="M244" s="82"/>
      <c r="N244" s="82"/>
      <c r="O244" s="82"/>
      <c r="P244" s="82"/>
    </row>
    <row r="245" spans="1:16" ht="25.5">
      <c r="A245" s="80">
        <v>324</v>
      </c>
      <c r="B245" s="76" t="s">
        <v>44</v>
      </c>
      <c r="C245" s="79">
        <f t="shared" si="66"/>
        <v>0</v>
      </c>
      <c r="D245" s="79">
        <f t="shared" si="66"/>
        <v>0</v>
      </c>
      <c r="E245" s="78"/>
      <c r="F245" s="78"/>
      <c r="G245" s="78"/>
      <c r="H245" s="78"/>
      <c r="I245" s="78"/>
      <c r="J245" s="78"/>
      <c r="K245" s="78"/>
      <c r="L245" s="78"/>
      <c r="M245" s="82"/>
      <c r="N245" s="82"/>
      <c r="O245" s="82"/>
      <c r="P245" s="82"/>
    </row>
    <row r="246" spans="1:16" ht="25.5">
      <c r="A246" s="80">
        <v>329</v>
      </c>
      <c r="B246" s="76" t="s">
        <v>32</v>
      </c>
      <c r="C246" s="79">
        <f t="shared" si="66"/>
        <v>0</v>
      </c>
      <c r="D246" s="79">
        <f t="shared" si="66"/>
        <v>0</v>
      </c>
      <c r="E246" s="79">
        <f aca="true" t="shared" si="70" ref="E246:P246">SUM(E247:E250)</f>
        <v>0</v>
      </c>
      <c r="F246" s="79">
        <f>SUM(F247:F250)</f>
        <v>0</v>
      </c>
      <c r="G246" s="79">
        <f t="shared" si="70"/>
        <v>0</v>
      </c>
      <c r="H246" s="79">
        <f>SUM(H247:H250)</f>
        <v>0</v>
      </c>
      <c r="I246" s="79">
        <f t="shared" si="70"/>
        <v>0</v>
      </c>
      <c r="J246" s="79">
        <f>SUM(J247:J250)</f>
        <v>0</v>
      </c>
      <c r="K246" s="79">
        <f t="shared" si="70"/>
        <v>0</v>
      </c>
      <c r="L246" s="79">
        <f>SUM(L247:L250)</f>
        <v>0</v>
      </c>
      <c r="M246" s="79">
        <f t="shared" si="70"/>
        <v>0</v>
      </c>
      <c r="N246" s="79">
        <f>SUM(N247:N250)</f>
        <v>0</v>
      </c>
      <c r="O246" s="79">
        <f t="shared" si="70"/>
        <v>0</v>
      </c>
      <c r="P246" s="79">
        <f t="shared" si="70"/>
        <v>0</v>
      </c>
    </row>
    <row r="247" spans="1:16" ht="12.75">
      <c r="A247" s="77">
        <v>3293</v>
      </c>
      <c r="B247" s="81" t="s">
        <v>89</v>
      </c>
      <c r="C247" s="79">
        <f t="shared" si="66"/>
        <v>0</v>
      </c>
      <c r="D247" s="79">
        <f t="shared" si="66"/>
        <v>0</v>
      </c>
      <c r="E247" s="78"/>
      <c r="F247" s="78"/>
      <c r="G247" s="82"/>
      <c r="H247" s="82"/>
      <c r="I247" s="78"/>
      <c r="J247" s="78"/>
      <c r="K247" s="82"/>
      <c r="L247" s="82"/>
      <c r="M247" s="82"/>
      <c r="N247" s="82"/>
      <c r="O247" s="82"/>
      <c r="P247" s="82"/>
    </row>
    <row r="248" spans="1:16" ht="12.75">
      <c r="A248" s="77">
        <v>3294</v>
      </c>
      <c r="B248" s="81" t="s">
        <v>70</v>
      </c>
      <c r="C248" s="79">
        <f t="shared" si="66"/>
        <v>0</v>
      </c>
      <c r="D248" s="79">
        <f t="shared" si="66"/>
        <v>0</v>
      </c>
      <c r="E248" s="78"/>
      <c r="F248" s="78"/>
      <c r="G248" s="82"/>
      <c r="H248" s="82"/>
      <c r="I248" s="78"/>
      <c r="J248" s="78"/>
      <c r="K248" s="82"/>
      <c r="L248" s="82"/>
      <c r="M248" s="82"/>
      <c r="N248" s="82"/>
      <c r="O248" s="82"/>
      <c r="P248" s="82"/>
    </row>
    <row r="249" spans="1:16" ht="12.75">
      <c r="A249" s="77">
        <v>3295</v>
      </c>
      <c r="B249" s="81" t="s">
        <v>71</v>
      </c>
      <c r="C249" s="79">
        <f t="shared" si="66"/>
        <v>0</v>
      </c>
      <c r="D249" s="79">
        <f t="shared" si="66"/>
        <v>0</v>
      </c>
      <c r="E249" s="78"/>
      <c r="F249" s="78"/>
      <c r="G249" s="82"/>
      <c r="H249" s="82"/>
      <c r="I249" s="78"/>
      <c r="J249" s="78"/>
      <c r="K249" s="82"/>
      <c r="L249" s="82"/>
      <c r="M249" s="82"/>
      <c r="N249" s="82"/>
      <c r="O249" s="82"/>
      <c r="P249" s="82"/>
    </row>
    <row r="250" spans="1:16" ht="12.75">
      <c r="A250" s="77">
        <v>3299</v>
      </c>
      <c r="B250" s="81" t="s">
        <v>32</v>
      </c>
      <c r="C250" s="79">
        <f t="shared" si="66"/>
        <v>0</v>
      </c>
      <c r="D250" s="79">
        <f t="shared" si="66"/>
        <v>0</v>
      </c>
      <c r="E250" s="78"/>
      <c r="F250" s="78"/>
      <c r="G250" s="82"/>
      <c r="H250" s="82"/>
      <c r="I250" s="78"/>
      <c r="J250" s="78"/>
      <c r="K250" s="82"/>
      <c r="L250" s="82"/>
      <c r="M250" s="82"/>
      <c r="N250" s="82"/>
      <c r="O250" s="82"/>
      <c r="P250" s="82"/>
    </row>
    <row r="251" spans="1:16" ht="12.75">
      <c r="A251" s="80">
        <v>34</v>
      </c>
      <c r="B251" s="76" t="s">
        <v>33</v>
      </c>
      <c r="C251" s="79">
        <f>C252</f>
        <v>0</v>
      </c>
      <c r="D251" s="79">
        <f>D252</f>
        <v>0</v>
      </c>
      <c r="E251" s="79">
        <f aca="true" t="shared" si="71" ref="E251:P252">E252</f>
        <v>0</v>
      </c>
      <c r="F251" s="79">
        <f t="shared" si="71"/>
        <v>0</v>
      </c>
      <c r="G251" s="79">
        <f t="shared" si="71"/>
        <v>0</v>
      </c>
      <c r="H251" s="79">
        <f t="shared" si="71"/>
        <v>0</v>
      </c>
      <c r="I251" s="79">
        <f t="shared" si="71"/>
        <v>0</v>
      </c>
      <c r="J251" s="79">
        <f t="shared" si="71"/>
        <v>0</v>
      </c>
      <c r="K251" s="79">
        <f t="shared" si="71"/>
        <v>0</v>
      </c>
      <c r="L251" s="79">
        <f t="shared" si="71"/>
        <v>0</v>
      </c>
      <c r="M251" s="79">
        <f t="shared" si="71"/>
        <v>0</v>
      </c>
      <c r="N251" s="79">
        <f t="shared" si="71"/>
        <v>0</v>
      </c>
      <c r="O251" s="79">
        <f t="shared" si="71"/>
        <v>0</v>
      </c>
      <c r="P251" s="79">
        <f t="shared" si="71"/>
        <v>0</v>
      </c>
    </row>
    <row r="252" spans="1:16" ht="12.75">
      <c r="A252" s="80">
        <v>343</v>
      </c>
      <c r="B252" s="76" t="s">
        <v>34</v>
      </c>
      <c r="C252" s="79">
        <f>SUM(E252+G252+I252+K252+M252+O252+P252)</f>
        <v>0</v>
      </c>
      <c r="D252" s="79">
        <f>SUM(F252+H252+J252+L252+N252+P252+Q252)</f>
        <v>0</v>
      </c>
      <c r="E252" s="79">
        <f>E253</f>
        <v>0</v>
      </c>
      <c r="F252" s="79">
        <f>F253</f>
        <v>0</v>
      </c>
      <c r="G252" s="79">
        <f t="shared" si="71"/>
        <v>0</v>
      </c>
      <c r="H252" s="79">
        <f t="shared" si="71"/>
        <v>0</v>
      </c>
      <c r="I252" s="79">
        <f t="shared" si="71"/>
        <v>0</v>
      </c>
      <c r="J252" s="79">
        <f t="shared" si="71"/>
        <v>0</v>
      </c>
      <c r="K252" s="79">
        <f t="shared" si="71"/>
        <v>0</v>
      </c>
      <c r="L252" s="79">
        <f t="shared" si="71"/>
        <v>0</v>
      </c>
      <c r="M252" s="79">
        <f t="shared" si="71"/>
        <v>0</v>
      </c>
      <c r="N252" s="79">
        <f t="shared" si="71"/>
        <v>0</v>
      </c>
      <c r="O252" s="79">
        <f t="shared" si="71"/>
        <v>0</v>
      </c>
      <c r="P252" s="79">
        <f t="shared" si="71"/>
        <v>0</v>
      </c>
    </row>
    <row r="253" spans="1:16" ht="12.75">
      <c r="A253" s="77">
        <v>3431</v>
      </c>
      <c r="B253" s="81" t="s">
        <v>72</v>
      </c>
      <c r="C253" s="79">
        <f>SUM(E253+G253+I253+K253+M253+O253+P253)</f>
        <v>0</v>
      </c>
      <c r="D253" s="79">
        <f>SUM(F253+H253+J253+L253+N253+P253+Q253)</f>
        <v>0</v>
      </c>
      <c r="E253" s="78"/>
      <c r="F253" s="78"/>
      <c r="G253" s="82"/>
      <c r="H253" s="82"/>
      <c r="I253" s="82"/>
      <c r="J253" s="82"/>
      <c r="K253" s="82"/>
      <c r="L253" s="82"/>
      <c r="M253" s="82"/>
      <c r="N253" s="82"/>
      <c r="O253" s="82"/>
      <c r="P253" s="82"/>
    </row>
    <row r="254" spans="1:16" ht="25.5">
      <c r="A254" s="80">
        <v>4</v>
      </c>
      <c r="B254" s="76" t="s">
        <v>36</v>
      </c>
      <c r="C254" s="79">
        <f>C255</f>
        <v>0</v>
      </c>
      <c r="D254" s="79">
        <f>D255</f>
        <v>0</v>
      </c>
      <c r="E254" s="79">
        <f aca="true" t="shared" si="72" ref="E254:P254">E255</f>
        <v>0</v>
      </c>
      <c r="F254" s="79">
        <f t="shared" si="72"/>
        <v>0</v>
      </c>
      <c r="G254" s="79">
        <f t="shared" si="72"/>
        <v>0</v>
      </c>
      <c r="H254" s="79">
        <f t="shared" si="72"/>
        <v>0</v>
      </c>
      <c r="I254" s="79">
        <f t="shared" si="72"/>
        <v>0</v>
      </c>
      <c r="J254" s="79">
        <f t="shared" si="72"/>
        <v>0</v>
      </c>
      <c r="K254" s="79">
        <f t="shared" si="72"/>
        <v>0</v>
      </c>
      <c r="L254" s="79">
        <f t="shared" si="72"/>
        <v>0</v>
      </c>
      <c r="M254" s="79">
        <f t="shared" si="72"/>
        <v>0</v>
      </c>
      <c r="N254" s="79">
        <f t="shared" si="72"/>
        <v>0</v>
      </c>
      <c r="O254" s="79">
        <f t="shared" si="72"/>
        <v>0</v>
      </c>
      <c r="P254" s="79">
        <f t="shared" si="72"/>
        <v>0</v>
      </c>
    </row>
    <row r="255" spans="1:16" ht="25.5">
      <c r="A255" s="80">
        <v>42</v>
      </c>
      <c r="B255" s="76" t="s">
        <v>37</v>
      </c>
      <c r="C255" s="79">
        <f>SUM(C256+C259)</f>
        <v>0</v>
      </c>
      <c r="D255" s="79">
        <f>SUM(D256+D259)</f>
        <v>0</v>
      </c>
      <c r="E255" s="79">
        <f>SUM(E256+E259)</f>
        <v>0</v>
      </c>
      <c r="F255" s="79">
        <f>SUM(F256+F259)</f>
        <v>0</v>
      </c>
      <c r="G255" s="79">
        <f aca="true" t="shared" si="73" ref="G255:P255">SUM(G256+G259)</f>
        <v>0</v>
      </c>
      <c r="H255" s="79">
        <f>SUM(H256+H259)</f>
        <v>0</v>
      </c>
      <c r="I255" s="79">
        <f t="shared" si="73"/>
        <v>0</v>
      </c>
      <c r="J255" s="79">
        <f>SUM(J256+J259)</f>
        <v>0</v>
      </c>
      <c r="K255" s="79">
        <f t="shared" si="73"/>
        <v>0</v>
      </c>
      <c r="L255" s="79">
        <f>SUM(L256+L259)</f>
        <v>0</v>
      </c>
      <c r="M255" s="79">
        <f t="shared" si="73"/>
        <v>0</v>
      </c>
      <c r="N255" s="79">
        <f>SUM(N256+N259)</f>
        <v>0</v>
      </c>
      <c r="O255" s="79">
        <f t="shared" si="73"/>
        <v>0</v>
      </c>
      <c r="P255" s="79">
        <f t="shared" si="73"/>
        <v>0</v>
      </c>
    </row>
    <row r="256" spans="1:16" ht="12.75">
      <c r="A256" s="80">
        <v>422</v>
      </c>
      <c r="B256" s="76" t="s">
        <v>35</v>
      </c>
      <c r="C256" s="79">
        <f aca="true" t="shared" si="74" ref="C256:D260">SUM(E256+G256+I256+K256+M256+O256+P256)</f>
        <v>0</v>
      </c>
      <c r="D256" s="79">
        <f t="shared" si="74"/>
        <v>0</v>
      </c>
      <c r="E256" s="79">
        <f>SUM(E257:E258)</f>
        <v>0</v>
      </c>
      <c r="F256" s="79">
        <f>SUM(F257:F258)</f>
        <v>0</v>
      </c>
      <c r="G256" s="79">
        <f aca="true" t="shared" si="75" ref="G256:P256">SUM(G257:G258)</f>
        <v>0</v>
      </c>
      <c r="H256" s="79">
        <f>SUM(H257:H258)</f>
        <v>0</v>
      </c>
      <c r="I256" s="79">
        <f t="shared" si="75"/>
        <v>0</v>
      </c>
      <c r="J256" s="79">
        <f>SUM(J257:J258)</f>
        <v>0</v>
      </c>
      <c r="K256" s="79">
        <f t="shared" si="75"/>
        <v>0</v>
      </c>
      <c r="L256" s="79">
        <f>SUM(L257:L258)</f>
        <v>0</v>
      </c>
      <c r="M256" s="79">
        <f t="shared" si="75"/>
        <v>0</v>
      </c>
      <c r="N256" s="79">
        <f>SUM(N257:N258)</f>
        <v>0</v>
      </c>
      <c r="O256" s="79">
        <f t="shared" si="75"/>
        <v>0</v>
      </c>
      <c r="P256" s="79">
        <f t="shared" si="75"/>
        <v>0</v>
      </c>
    </row>
    <row r="257" spans="1:16" ht="12.75">
      <c r="A257" s="77">
        <v>4221</v>
      </c>
      <c r="B257" s="81" t="s">
        <v>48</v>
      </c>
      <c r="C257" s="79">
        <f t="shared" si="74"/>
        <v>0</v>
      </c>
      <c r="D257" s="79">
        <f t="shared" si="74"/>
        <v>0</v>
      </c>
      <c r="E257" s="82"/>
      <c r="F257" s="82"/>
      <c r="G257" s="78"/>
      <c r="H257" s="78"/>
      <c r="I257" s="82"/>
      <c r="J257" s="82"/>
      <c r="K257" s="78"/>
      <c r="L257" s="78"/>
      <c r="M257" s="78"/>
      <c r="N257" s="78"/>
      <c r="O257" s="82"/>
      <c r="P257" s="82"/>
    </row>
    <row r="258" spans="1:16" ht="12.75">
      <c r="A258" s="77">
        <v>4226</v>
      </c>
      <c r="B258" s="81" t="s">
        <v>49</v>
      </c>
      <c r="C258" s="79">
        <f t="shared" si="74"/>
        <v>0</v>
      </c>
      <c r="D258" s="79">
        <f t="shared" si="74"/>
        <v>0</v>
      </c>
      <c r="E258" s="82"/>
      <c r="F258" s="82"/>
      <c r="G258" s="78"/>
      <c r="H258" s="78"/>
      <c r="I258" s="82"/>
      <c r="J258" s="82"/>
      <c r="K258" s="78"/>
      <c r="L258" s="78"/>
      <c r="M258" s="78"/>
      <c r="N258" s="78"/>
      <c r="O258" s="82"/>
      <c r="P258" s="82"/>
    </row>
    <row r="259" spans="1:16" ht="25.5">
      <c r="A259" s="80">
        <v>424</v>
      </c>
      <c r="B259" s="76" t="s">
        <v>38</v>
      </c>
      <c r="C259" s="79">
        <f t="shared" si="74"/>
        <v>0</v>
      </c>
      <c r="D259" s="79">
        <f t="shared" si="74"/>
        <v>0</v>
      </c>
      <c r="E259" s="79">
        <f>E260</f>
        <v>0</v>
      </c>
      <c r="F259" s="79">
        <f>F260</f>
        <v>0</v>
      </c>
      <c r="G259" s="79">
        <f aca="true" t="shared" si="76" ref="G259:P259">G260</f>
        <v>0</v>
      </c>
      <c r="H259" s="79">
        <f t="shared" si="76"/>
        <v>0</v>
      </c>
      <c r="I259" s="79">
        <f t="shared" si="76"/>
        <v>0</v>
      </c>
      <c r="J259" s="79">
        <f t="shared" si="76"/>
        <v>0</v>
      </c>
      <c r="K259" s="79">
        <f t="shared" si="76"/>
        <v>0</v>
      </c>
      <c r="L259" s="79">
        <f t="shared" si="76"/>
        <v>0</v>
      </c>
      <c r="M259" s="79">
        <f t="shared" si="76"/>
        <v>0</v>
      </c>
      <c r="N259" s="79">
        <f t="shared" si="76"/>
        <v>0</v>
      </c>
      <c r="O259" s="79">
        <f t="shared" si="76"/>
        <v>0</v>
      </c>
      <c r="P259" s="79">
        <f t="shared" si="76"/>
        <v>0</v>
      </c>
    </row>
    <row r="260" spans="1:16" ht="12.75">
      <c r="A260" s="77">
        <v>4241</v>
      </c>
      <c r="B260" s="81" t="s">
        <v>50</v>
      </c>
      <c r="C260" s="79">
        <f t="shared" si="74"/>
        <v>0</v>
      </c>
      <c r="D260" s="79">
        <f t="shared" si="74"/>
        <v>0</v>
      </c>
      <c r="E260" s="78"/>
      <c r="F260" s="78"/>
      <c r="G260" s="82"/>
      <c r="H260" s="82"/>
      <c r="I260" s="82"/>
      <c r="J260" s="82"/>
      <c r="K260" s="78"/>
      <c r="L260" s="78"/>
      <c r="M260" s="78"/>
      <c r="N260" s="78"/>
      <c r="O260" s="82"/>
      <c r="P260" s="82"/>
    </row>
    <row r="261" spans="1:16" ht="12.75">
      <c r="A261" s="80"/>
      <c r="B261" s="76" t="s">
        <v>77</v>
      </c>
      <c r="C261" s="79">
        <f aca="true" t="shared" si="77" ref="C261:P261">C214+C254</f>
        <v>7000</v>
      </c>
      <c r="D261" s="79">
        <f>D214+D254</f>
        <v>7000</v>
      </c>
      <c r="E261" s="79">
        <f t="shared" si="77"/>
        <v>0</v>
      </c>
      <c r="F261" s="79">
        <f>F214+F254</f>
        <v>0</v>
      </c>
      <c r="G261" s="79">
        <f t="shared" si="77"/>
        <v>0</v>
      </c>
      <c r="H261" s="79">
        <f>H214+H254</f>
        <v>0</v>
      </c>
      <c r="I261" s="79">
        <f t="shared" si="77"/>
        <v>0</v>
      </c>
      <c r="J261" s="79">
        <f>J214+J254</f>
        <v>0</v>
      </c>
      <c r="K261" s="79">
        <f t="shared" si="77"/>
        <v>7000</v>
      </c>
      <c r="L261" s="79">
        <f>L214+L254</f>
        <v>7000</v>
      </c>
      <c r="M261" s="79">
        <f t="shared" si="77"/>
        <v>0</v>
      </c>
      <c r="N261" s="79">
        <f>N214+N254</f>
        <v>0</v>
      </c>
      <c r="O261" s="79">
        <f t="shared" si="77"/>
        <v>0</v>
      </c>
      <c r="P261" s="79">
        <f t="shared" si="77"/>
        <v>0</v>
      </c>
    </row>
    <row r="262" spans="1:16" ht="12.75">
      <c r="A262" s="114"/>
      <c r="B262" s="115" t="s">
        <v>124</v>
      </c>
      <c r="C262" s="84"/>
      <c r="D262" s="84"/>
      <c r="E262" s="84"/>
      <c r="F262" s="84"/>
      <c r="G262" s="84"/>
      <c r="H262" s="84"/>
      <c r="I262" s="84"/>
      <c r="J262" s="84"/>
      <c r="K262" s="84" t="s">
        <v>98</v>
      </c>
      <c r="L262" s="84" t="s">
        <v>98</v>
      </c>
      <c r="M262" s="84"/>
      <c r="N262" s="84"/>
      <c r="O262" s="84"/>
      <c r="P262" s="84"/>
    </row>
    <row r="263" spans="1:16" ht="12.75">
      <c r="A263" s="116" t="s">
        <v>42</v>
      </c>
      <c r="B263" s="115" t="s">
        <v>88</v>
      </c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</row>
    <row r="264" spans="1:16" ht="12.75">
      <c r="A264" s="80">
        <v>3</v>
      </c>
      <c r="B264" s="76" t="s">
        <v>23</v>
      </c>
      <c r="C264" s="79">
        <f aca="true" t="shared" si="78" ref="C264:P264">C265+C272+C301</f>
        <v>0</v>
      </c>
      <c r="D264" s="79">
        <f t="shared" si="78"/>
        <v>73000</v>
      </c>
      <c r="E264" s="79">
        <f t="shared" si="78"/>
        <v>0</v>
      </c>
      <c r="F264" s="79">
        <f t="shared" si="78"/>
        <v>0</v>
      </c>
      <c r="G264" s="79">
        <f t="shared" si="78"/>
        <v>0</v>
      </c>
      <c r="H264" s="79">
        <f t="shared" si="78"/>
        <v>0</v>
      </c>
      <c r="I264" s="79">
        <f t="shared" si="78"/>
        <v>0</v>
      </c>
      <c r="J264" s="79">
        <f t="shared" si="78"/>
        <v>0</v>
      </c>
      <c r="K264" s="79">
        <f t="shared" si="78"/>
        <v>0</v>
      </c>
      <c r="L264" s="79">
        <f t="shared" si="78"/>
        <v>73000</v>
      </c>
      <c r="M264" s="79">
        <f t="shared" si="78"/>
        <v>0</v>
      </c>
      <c r="N264" s="79">
        <f t="shared" si="78"/>
        <v>0</v>
      </c>
      <c r="O264" s="79">
        <f t="shared" si="78"/>
        <v>0</v>
      </c>
      <c r="P264" s="79">
        <f t="shared" si="78"/>
        <v>0</v>
      </c>
    </row>
    <row r="265" spans="1:16" ht="12.75">
      <c r="A265" s="80">
        <v>31</v>
      </c>
      <c r="B265" s="76" t="s">
        <v>24</v>
      </c>
      <c r="C265" s="79">
        <f aca="true" t="shared" si="79" ref="C265:P265">SUM(C266+C268+C270)</f>
        <v>0</v>
      </c>
      <c r="D265" s="79">
        <f t="shared" si="79"/>
        <v>0</v>
      </c>
      <c r="E265" s="79">
        <f t="shared" si="79"/>
        <v>0</v>
      </c>
      <c r="F265" s="79">
        <f t="shared" si="79"/>
        <v>0</v>
      </c>
      <c r="G265" s="79">
        <f t="shared" si="79"/>
        <v>0</v>
      </c>
      <c r="H265" s="79">
        <f t="shared" si="79"/>
        <v>0</v>
      </c>
      <c r="I265" s="79">
        <f t="shared" si="79"/>
        <v>0</v>
      </c>
      <c r="J265" s="79">
        <f t="shared" si="79"/>
        <v>0</v>
      </c>
      <c r="K265" s="79">
        <f t="shared" si="79"/>
        <v>0</v>
      </c>
      <c r="L265" s="79">
        <f t="shared" si="79"/>
        <v>0</v>
      </c>
      <c r="M265" s="79">
        <f t="shared" si="79"/>
        <v>0</v>
      </c>
      <c r="N265" s="79">
        <f t="shared" si="79"/>
        <v>0</v>
      </c>
      <c r="O265" s="79">
        <f t="shared" si="79"/>
        <v>0</v>
      </c>
      <c r="P265" s="79">
        <f t="shared" si="79"/>
        <v>0</v>
      </c>
    </row>
    <row r="266" spans="1:16" ht="12.75">
      <c r="A266" s="80">
        <v>311</v>
      </c>
      <c r="B266" s="76" t="s">
        <v>25</v>
      </c>
      <c r="C266" s="79">
        <f aca="true" t="shared" si="80" ref="C266:C271">SUM(E266+G266+I266+K266+M266+O266+P266)</f>
        <v>0</v>
      </c>
      <c r="D266" s="79">
        <f aca="true" t="shared" si="81" ref="D266:D271">SUM(F266+H266+J266+L266+N266+P266+Q266)</f>
        <v>0</v>
      </c>
      <c r="E266" s="79">
        <f>E267</f>
        <v>0</v>
      </c>
      <c r="F266" s="79">
        <f>F267</f>
        <v>0</v>
      </c>
      <c r="G266" s="79">
        <f aca="true" t="shared" si="82" ref="G266:P266">G267</f>
        <v>0</v>
      </c>
      <c r="H266" s="79">
        <f t="shared" si="82"/>
        <v>0</v>
      </c>
      <c r="I266" s="79">
        <f t="shared" si="82"/>
        <v>0</v>
      </c>
      <c r="J266" s="79">
        <f t="shared" si="82"/>
        <v>0</v>
      </c>
      <c r="K266" s="79">
        <f t="shared" si="82"/>
        <v>0</v>
      </c>
      <c r="L266" s="79">
        <f t="shared" si="82"/>
        <v>0</v>
      </c>
      <c r="M266" s="79">
        <f t="shared" si="82"/>
        <v>0</v>
      </c>
      <c r="N266" s="79">
        <f t="shared" si="82"/>
        <v>0</v>
      </c>
      <c r="O266" s="79">
        <f t="shared" si="82"/>
        <v>0</v>
      </c>
      <c r="P266" s="79">
        <f t="shared" si="82"/>
        <v>0</v>
      </c>
    </row>
    <row r="267" spans="1:16" ht="12.75">
      <c r="A267" s="77">
        <v>3111</v>
      </c>
      <c r="B267" s="81" t="s">
        <v>25</v>
      </c>
      <c r="C267" s="79">
        <f t="shared" si="80"/>
        <v>0</v>
      </c>
      <c r="D267" s="79">
        <f t="shared" si="81"/>
        <v>0</v>
      </c>
      <c r="E267" s="78"/>
      <c r="F267" s="78"/>
      <c r="G267" s="82"/>
      <c r="H267" s="82"/>
      <c r="I267" s="78"/>
      <c r="J267" s="78"/>
      <c r="K267" s="78"/>
      <c r="L267" s="78"/>
      <c r="M267" s="82"/>
      <c r="N267" s="82"/>
      <c r="O267" s="82"/>
      <c r="P267" s="82"/>
    </row>
    <row r="268" spans="1:16" ht="12.75">
      <c r="A268" s="80">
        <v>312</v>
      </c>
      <c r="B268" s="76" t="s">
        <v>26</v>
      </c>
      <c r="C268" s="79">
        <f t="shared" si="80"/>
        <v>0</v>
      </c>
      <c r="D268" s="79">
        <f t="shared" si="81"/>
        <v>0</v>
      </c>
      <c r="E268" s="79">
        <f>E269</f>
        <v>0</v>
      </c>
      <c r="F268" s="79">
        <f>F269</f>
        <v>0</v>
      </c>
      <c r="G268" s="79">
        <f aca="true" t="shared" si="83" ref="G268:P268">G269</f>
        <v>0</v>
      </c>
      <c r="H268" s="79">
        <f t="shared" si="83"/>
        <v>0</v>
      </c>
      <c r="I268" s="79">
        <f t="shared" si="83"/>
        <v>0</v>
      </c>
      <c r="J268" s="79">
        <f t="shared" si="83"/>
        <v>0</v>
      </c>
      <c r="K268" s="79">
        <f t="shared" si="83"/>
        <v>0</v>
      </c>
      <c r="L268" s="79">
        <f t="shared" si="83"/>
        <v>0</v>
      </c>
      <c r="M268" s="79">
        <f t="shared" si="83"/>
        <v>0</v>
      </c>
      <c r="N268" s="79">
        <f t="shared" si="83"/>
        <v>0</v>
      </c>
      <c r="O268" s="79">
        <f t="shared" si="83"/>
        <v>0</v>
      </c>
      <c r="P268" s="79">
        <f t="shared" si="83"/>
        <v>0</v>
      </c>
    </row>
    <row r="269" spans="1:16" ht="12.75">
      <c r="A269" s="77">
        <v>3121</v>
      </c>
      <c r="B269" s="81" t="s">
        <v>26</v>
      </c>
      <c r="C269" s="79">
        <f t="shared" si="80"/>
        <v>0</v>
      </c>
      <c r="D269" s="79">
        <f t="shared" si="81"/>
        <v>0</v>
      </c>
      <c r="E269" s="82"/>
      <c r="F269" s="82"/>
      <c r="G269" s="82"/>
      <c r="H269" s="82"/>
      <c r="I269" s="82"/>
      <c r="J269" s="82"/>
      <c r="K269" s="78"/>
      <c r="L269" s="78"/>
      <c r="M269" s="82"/>
      <c r="N269" s="82"/>
      <c r="O269" s="82"/>
      <c r="P269" s="82"/>
    </row>
    <row r="270" spans="1:16" ht="12.75">
      <c r="A270" s="80">
        <v>313</v>
      </c>
      <c r="B270" s="76" t="s">
        <v>27</v>
      </c>
      <c r="C270" s="79">
        <f t="shared" si="80"/>
        <v>0</v>
      </c>
      <c r="D270" s="79">
        <f t="shared" si="81"/>
        <v>0</v>
      </c>
      <c r="E270" s="79">
        <f>E271</f>
        <v>0</v>
      </c>
      <c r="F270" s="79">
        <f>F271</f>
        <v>0</v>
      </c>
      <c r="G270" s="79">
        <f aca="true" t="shared" si="84" ref="G270:P270">G271</f>
        <v>0</v>
      </c>
      <c r="H270" s="79">
        <f t="shared" si="84"/>
        <v>0</v>
      </c>
      <c r="I270" s="79">
        <f t="shared" si="84"/>
        <v>0</v>
      </c>
      <c r="J270" s="79">
        <f t="shared" si="84"/>
        <v>0</v>
      </c>
      <c r="K270" s="79">
        <f t="shared" si="84"/>
        <v>0</v>
      </c>
      <c r="L270" s="79">
        <f t="shared" si="84"/>
        <v>0</v>
      </c>
      <c r="M270" s="79">
        <f t="shared" si="84"/>
        <v>0</v>
      </c>
      <c r="N270" s="79">
        <f t="shared" si="84"/>
        <v>0</v>
      </c>
      <c r="O270" s="79">
        <f t="shared" si="84"/>
        <v>0</v>
      </c>
      <c r="P270" s="79">
        <f t="shared" si="84"/>
        <v>0</v>
      </c>
    </row>
    <row r="271" spans="1:16" ht="12.75">
      <c r="A271" s="77">
        <v>3132</v>
      </c>
      <c r="B271" s="81" t="s">
        <v>85</v>
      </c>
      <c r="C271" s="79">
        <f t="shared" si="80"/>
        <v>0</v>
      </c>
      <c r="D271" s="79">
        <f t="shared" si="81"/>
        <v>0</v>
      </c>
      <c r="E271" s="78"/>
      <c r="F271" s="78"/>
      <c r="G271" s="82"/>
      <c r="H271" s="82"/>
      <c r="I271" s="78">
        <v>0</v>
      </c>
      <c r="J271" s="78">
        <v>0</v>
      </c>
      <c r="K271" s="78"/>
      <c r="L271" s="78"/>
      <c r="M271" s="82"/>
      <c r="N271" s="82"/>
      <c r="O271" s="82"/>
      <c r="P271" s="82"/>
    </row>
    <row r="272" spans="1:16" ht="12.75">
      <c r="A272" s="80">
        <v>32</v>
      </c>
      <c r="B272" s="76" t="s">
        <v>28</v>
      </c>
      <c r="C272" s="79">
        <f aca="true" t="shared" si="85" ref="C272:P272">SUM(C273+C278+C285+C295+C296)</f>
        <v>0</v>
      </c>
      <c r="D272" s="79">
        <f t="shared" si="85"/>
        <v>73000</v>
      </c>
      <c r="E272" s="79">
        <f t="shared" si="85"/>
        <v>0</v>
      </c>
      <c r="F272" s="79">
        <f t="shared" si="85"/>
        <v>0</v>
      </c>
      <c r="G272" s="79">
        <f t="shared" si="85"/>
        <v>0</v>
      </c>
      <c r="H272" s="79">
        <f t="shared" si="85"/>
        <v>0</v>
      </c>
      <c r="I272" s="79">
        <f t="shared" si="85"/>
        <v>0</v>
      </c>
      <c r="J272" s="79">
        <f t="shared" si="85"/>
        <v>0</v>
      </c>
      <c r="K272" s="79">
        <f t="shared" si="85"/>
        <v>0</v>
      </c>
      <c r="L272" s="79">
        <f t="shared" si="85"/>
        <v>73000</v>
      </c>
      <c r="M272" s="79">
        <f t="shared" si="85"/>
        <v>0</v>
      </c>
      <c r="N272" s="79">
        <f t="shared" si="85"/>
        <v>0</v>
      </c>
      <c r="O272" s="79">
        <f t="shared" si="85"/>
        <v>0</v>
      </c>
      <c r="P272" s="79">
        <f t="shared" si="85"/>
        <v>0</v>
      </c>
    </row>
    <row r="273" spans="1:16" ht="12.75">
      <c r="A273" s="80">
        <v>321</v>
      </c>
      <c r="B273" s="76" t="s">
        <v>29</v>
      </c>
      <c r="C273" s="79">
        <f aca="true" t="shared" si="86" ref="C273:C300">SUM(E273+G273+I273+K273+M273+O273+P273)</f>
        <v>0</v>
      </c>
      <c r="D273" s="79">
        <f aca="true" t="shared" si="87" ref="D273:D300">SUM(F273+H273+J273+L273+N273+P273+Q273)</f>
        <v>44000</v>
      </c>
      <c r="E273" s="79">
        <f aca="true" t="shared" si="88" ref="E273:K273">SUM(E274:E277)</f>
        <v>0</v>
      </c>
      <c r="F273" s="79">
        <f t="shared" si="88"/>
        <v>0</v>
      </c>
      <c r="G273" s="79">
        <f t="shared" si="88"/>
        <v>0</v>
      </c>
      <c r="H273" s="79">
        <f t="shared" si="88"/>
        <v>0</v>
      </c>
      <c r="I273" s="79">
        <f t="shared" si="88"/>
        <v>0</v>
      </c>
      <c r="J273" s="79">
        <f t="shared" si="88"/>
        <v>0</v>
      </c>
      <c r="K273" s="79">
        <f t="shared" si="88"/>
        <v>0</v>
      </c>
      <c r="L273" s="79">
        <v>44000</v>
      </c>
      <c r="M273" s="79">
        <f>SUM(M274:M277)</f>
        <v>0</v>
      </c>
      <c r="N273" s="79">
        <f>SUM(N274:N277)</f>
        <v>0</v>
      </c>
      <c r="O273" s="79">
        <f>SUM(O274:O277)</f>
        <v>0</v>
      </c>
      <c r="P273" s="79">
        <f>SUM(P274:P277)</f>
        <v>0</v>
      </c>
    </row>
    <row r="274" spans="1:16" ht="12.75">
      <c r="A274" s="77">
        <v>3211</v>
      </c>
      <c r="B274" s="81" t="s">
        <v>51</v>
      </c>
      <c r="C274" s="79">
        <f t="shared" si="86"/>
        <v>0</v>
      </c>
      <c r="D274" s="79">
        <f t="shared" si="87"/>
        <v>0</v>
      </c>
      <c r="E274" s="78"/>
      <c r="F274" s="78"/>
      <c r="G274" s="82"/>
      <c r="H274" s="82"/>
      <c r="I274" s="82"/>
      <c r="J274" s="82"/>
      <c r="K274" s="78"/>
      <c r="L274" s="78"/>
      <c r="M274" s="82"/>
      <c r="N274" s="82"/>
      <c r="O274" s="82"/>
      <c r="P274" s="82"/>
    </row>
    <row r="275" spans="1:16" ht="25.5">
      <c r="A275" s="77">
        <v>3212</v>
      </c>
      <c r="B275" s="81" t="s">
        <v>54</v>
      </c>
      <c r="C275" s="79">
        <f t="shared" si="86"/>
        <v>0</v>
      </c>
      <c r="D275" s="79">
        <f t="shared" si="87"/>
        <v>0</v>
      </c>
      <c r="E275" s="78"/>
      <c r="F275" s="78"/>
      <c r="G275" s="82"/>
      <c r="H275" s="82"/>
      <c r="I275" s="82"/>
      <c r="J275" s="82"/>
      <c r="K275" s="78"/>
      <c r="L275" s="78"/>
      <c r="M275" s="82"/>
      <c r="N275" s="82"/>
      <c r="O275" s="82"/>
      <c r="P275" s="82"/>
    </row>
    <row r="276" spans="1:16" ht="12.75">
      <c r="A276" s="77">
        <v>3213</v>
      </c>
      <c r="B276" s="81" t="s">
        <v>52</v>
      </c>
      <c r="C276" s="79">
        <f t="shared" si="86"/>
        <v>0</v>
      </c>
      <c r="D276" s="79">
        <f t="shared" si="87"/>
        <v>0</v>
      </c>
      <c r="E276" s="78"/>
      <c r="F276" s="78"/>
      <c r="G276" s="82"/>
      <c r="H276" s="82"/>
      <c r="I276" s="82"/>
      <c r="J276" s="82"/>
      <c r="K276" s="78"/>
      <c r="L276" s="78"/>
      <c r="M276" s="82"/>
      <c r="N276" s="82"/>
      <c r="O276" s="82"/>
      <c r="P276" s="82"/>
    </row>
    <row r="277" spans="1:16" ht="12.75">
      <c r="A277" s="77">
        <v>3214</v>
      </c>
      <c r="B277" s="81" t="s">
        <v>53</v>
      </c>
      <c r="C277" s="79">
        <f t="shared" si="86"/>
        <v>0</v>
      </c>
      <c r="D277" s="79">
        <f t="shared" si="87"/>
        <v>0</v>
      </c>
      <c r="E277" s="78"/>
      <c r="F277" s="78"/>
      <c r="G277" s="82"/>
      <c r="H277" s="82"/>
      <c r="I277" s="82"/>
      <c r="J277" s="82"/>
      <c r="K277" s="78"/>
      <c r="L277" s="78"/>
      <c r="M277" s="82"/>
      <c r="N277" s="82"/>
      <c r="O277" s="82"/>
      <c r="P277" s="82"/>
    </row>
    <row r="278" spans="1:16" ht="12.75">
      <c r="A278" s="80">
        <v>322</v>
      </c>
      <c r="B278" s="76" t="s">
        <v>30</v>
      </c>
      <c r="C278" s="79">
        <f t="shared" si="86"/>
        <v>0</v>
      </c>
      <c r="D278" s="79">
        <f t="shared" si="87"/>
        <v>0</v>
      </c>
      <c r="E278" s="79">
        <f aca="true" t="shared" si="89" ref="E278:J278">SUM(E279:E284)</f>
        <v>0</v>
      </c>
      <c r="F278" s="79">
        <f t="shared" si="89"/>
        <v>0</v>
      </c>
      <c r="G278" s="79">
        <f t="shared" si="89"/>
        <v>0</v>
      </c>
      <c r="H278" s="79">
        <f t="shared" si="89"/>
        <v>0</v>
      </c>
      <c r="I278" s="79">
        <f t="shared" si="89"/>
        <v>0</v>
      </c>
      <c r="J278" s="79">
        <f t="shared" si="89"/>
        <v>0</v>
      </c>
      <c r="K278" s="79">
        <v>0</v>
      </c>
      <c r="L278" s="79">
        <v>0</v>
      </c>
      <c r="M278" s="79">
        <f>SUM(M279:M284)</f>
        <v>0</v>
      </c>
      <c r="N278" s="79">
        <f>SUM(N279:N284)</f>
        <v>0</v>
      </c>
      <c r="O278" s="79">
        <f>SUM(O279:O284)</f>
        <v>0</v>
      </c>
      <c r="P278" s="79">
        <f>SUM(P279:P284)</f>
        <v>0</v>
      </c>
    </row>
    <row r="279" spans="1:16" ht="25.5">
      <c r="A279" s="77">
        <v>3221</v>
      </c>
      <c r="B279" s="81" t="s">
        <v>55</v>
      </c>
      <c r="C279" s="79">
        <f t="shared" si="86"/>
        <v>0</v>
      </c>
      <c r="D279" s="79">
        <f t="shared" si="87"/>
        <v>0</v>
      </c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82"/>
      <c r="P279" s="82"/>
    </row>
    <row r="280" spans="1:16" ht="12.75">
      <c r="A280" s="77">
        <v>3222</v>
      </c>
      <c r="B280" s="81" t="s">
        <v>56</v>
      </c>
      <c r="C280" s="79">
        <f t="shared" si="86"/>
        <v>0</v>
      </c>
      <c r="D280" s="79">
        <f t="shared" si="87"/>
        <v>0</v>
      </c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82"/>
      <c r="P280" s="82"/>
    </row>
    <row r="281" spans="1:16" ht="12.75">
      <c r="A281" s="77">
        <v>3223</v>
      </c>
      <c r="B281" s="81" t="s">
        <v>57</v>
      </c>
      <c r="C281" s="79">
        <f t="shared" si="86"/>
        <v>0</v>
      </c>
      <c r="D281" s="79">
        <f t="shared" si="87"/>
        <v>0</v>
      </c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82"/>
      <c r="P281" s="82"/>
    </row>
    <row r="282" spans="1:16" ht="25.5">
      <c r="A282" s="77">
        <v>3224</v>
      </c>
      <c r="B282" s="81" t="s">
        <v>58</v>
      </c>
      <c r="C282" s="79">
        <f t="shared" si="86"/>
        <v>0</v>
      </c>
      <c r="D282" s="79">
        <f t="shared" si="87"/>
        <v>0</v>
      </c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82"/>
      <c r="P282" s="82"/>
    </row>
    <row r="283" spans="1:16" ht="12.75">
      <c r="A283" s="77">
        <v>3225</v>
      </c>
      <c r="B283" s="81" t="s">
        <v>59</v>
      </c>
      <c r="C283" s="79">
        <f t="shared" si="86"/>
        <v>0</v>
      </c>
      <c r="D283" s="79">
        <f t="shared" si="87"/>
        <v>0</v>
      </c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82"/>
      <c r="P283" s="82"/>
    </row>
    <row r="284" spans="1:16" ht="25.5">
      <c r="A284" s="77">
        <v>3227</v>
      </c>
      <c r="B284" s="81" t="s">
        <v>60</v>
      </c>
      <c r="C284" s="79">
        <f t="shared" si="86"/>
        <v>0</v>
      </c>
      <c r="D284" s="79">
        <f t="shared" si="87"/>
        <v>0</v>
      </c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82"/>
      <c r="P284" s="82"/>
    </row>
    <row r="285" spans="1:16" ht="12.75">
      <c r="A285" s="80">
        <v>323</v>
      </c>
      <c r="B285" s="76" t="s">
        <v>31</v>
      </c>
      <c r="C285" s="79">
        <f t="shared" si="86"/>
        <v>0</v>
      </c>
      <c r="D285" s="79">
        <f t="shared" si="87"/>
        <v>0</v>
      </c>
      <c r="E285" s="79">
        <f aca="true" t="shared" si="90" ref="E285:P285">SUM(E286:E294)</f>
        <v>0</v>
      </c>
      <c r="F285" s="79">
        <f t="shared" si="90"/>
        <v>0</v>
      </c>
      <c r="G285" s="79">
        <f t="shared" si="90"/>
        <v>0</v>
      </c>
      <c r="H285" s="79">
        <f t="shared" si="90"/>
        <v>0</v>
      </c>
      <c r="I285" s="79">
        <f t="shared" si="90"/>
        <v>0</v>
      </c>
      <c r="J285" s="79">
        <f t="shared" si="90"/>
        <v>0</v>
      </c>
      <c r="K285" s="79">
        <f t="shared" si="90"/>
        <v>0</v>
      </c>
      <c r="L285" s="79">
        <f t="shared" si="90"/>
        <v>0</v>
      </c>
      <c r="M285" s="79">
        <f t="shared" si="90"/>
        <v>0</v>
      </c>
      <c r="N285" s="79">
        <f t="shared" si="90"/>
        <v>0</v>
      </c>
      <c r="O285" s="79">
        <f t="shared" si="90"/>
        <v>0</v>
      </c>
      <c r="P285" s="79">
        <f t="shared" si="90"/>
        <v>0</v>
      </c>
    </row>
    <row r="286" spans="1:16" ht="12.75">
      <c r="A286" s="77">
        <v>3231</v>
      </c>
      <c r="B286" s="81" t="s">
        <v>61</v>
      </c>
      <c r="C286" s="79">
        <f t="shared" si="86"/>
        <v>0</v>
      </c>
      <c r="D286" s="79">
        <f t="shared" si="87"/>
        <v>0</v>
      </c>
      <c r="E286" s="78"/>
      <c r="F286" s="78"/>
      <c r="G286" s="78"/>
      <c r="H286" s="78"/>
      <c r="I286" s="78"/>
      <c r="J286" s="78"/>
      <c r="K286" s="78"/>
      <c r="L286" s="78"/>
      <c r="M286" s="82"/>
      <c r="N286" s="82"/>
      <c r="O286" s="82"/>
      <c r="P286" s="82"/>
    </row>
    <row r="287" spans="1:16" ht="12.75">
      <c r="A287" s="77">
        <v>3232</v>
      </c>
      <c r="B287" s="81" t="s">
        <v>62</v>
      </c>
      <c r="C287" s="79">
        <f t="shared" si="86"/>
        <v>0</v>
      </c>
      <c r="D287" s="79">
        <f t="shared" si="87"/>
        <v>0</v>
      </c>
      <c r="E287" s="78"/>
      <c r="F287" s="78"/>
      <c r="G287" s="78"/>
      <c r="H287" s="78"/>
      <c r="I287" s="78"/>
      <c r="J287" s="78"/>
      <c r="K287" s="78"/>
      <c r="L287" s="78"/>
      <c r="M287" s="82"/>
      <c r="N287" s="82"/>
      <c r="O287" s="82"/>
      <c r="P287" s="82"/>
    </row>
    <row r="288" spans="1:16" ht="12.75">
      <c r="A288" s="77">
        <v>3233</v>
      </c>
      <c r="B288" s="81" t="s">
        <v>63</v>
      </c>
      <c r="C288" s="79">
        <f t="shared" si="86"/>
        <v>0</v>
      </c>
      <c r="D288" s="79">
        <f t="shared" si="87"/>
        <v>0</v>
      </c>
      <c r="E288" s="78"/>
      <c r="F288" s="78"/>
      <c r="G288" s="78"/>
      <c r="H288" s="78"/>
      <c r="I288" s="78"/>
      <c r="J288" s="78"/>
      <c r="K288" s="78"/>
      <c r="L288" s="78"/>
      <c r="M288" s="82"/>
      <c r="N288" s="82"/>
      <c r="O288" s="82"/>
      <c r="P288" s="82"/>
    </row>
    <row r="289" spans="1:16" ht="12.75">
      <c r="A289" s="77">
        <v>3234</v>
      </c>
      <c r="B289" s="81" t="s">
        <v>64</v>
      </c>
      <c r="C289" s="79">
        <f t="shared" si="86"/>
        <v>0</v>
      </c>
      <c r="D289" s="79">
        <f t="shared" si="87"/>
        <v>0</v>
      </c>
      <c r="E289" s="78"/>
      <c r="F289" s="78"/>
      <c r="G289" s="78"/>
      <c r="H289" s="78"/>
      <c r="I289" s="78"/>
      <c r="J289" s="78"/>
      <c r="K289" s="78"/>
      <c r="L289" s="78"/>
      <c r="M289" s="82"/>
      <c r="N289" s="82"/>
      <c r="O289" s="82"/>
      <c r="P289" s="82"/>
    </row>
    <row r="290" spans="1:16" ht="12.75">
      <c r="A290" s="77">
        <v>3235</v>
      </c>
      <c r="B290" s="81" t="s">
        <v>65</v>
      </c>
      <c r="C290" s="79">
        <f t="shared" si="86"/>
        <v>0</v>
      </c>
      <c r="D290" s="79">
        <f t="shared" si="87"/>
        <v>0</v>
      </c>
      <c r="E290" s="78"/>
      <c r="F290" s="78"/>
      <c r="G290" s="78"/>
      <c r="H290" s="78"/>
      <c r="I290" s="78"/>
      <c r="J290" s="78"/>
      <c r="K290" s="78"/>
      <c r="L290" s="78"/>
      <c r="M290" s="82"/>
      <c r="N290" s="82"/>
      <c r="O290" s="82"/>
      <c r="P290" s="82"/>
    </row>
    <row r="291" spans="1:16" ht="12.75">
      <c r="A291" s="77">
        <v>3236</v>
      </c>
      <c r="B291" s="81" t="s">
        <v>66</v>
      </c>
      <c r="C291" s="79">
        <f t="shared" si="86"/>
        <v>0</v>
      </c>
      <c r="D291" s="79">
        <f t="shared" si="87"/>
        <v>0</v>
      </c>
      <c r="E291" s="78"/>
      <c r="F291" s="78"/>
      <c r="G291" s="78"/>
      <c r="H291" s="78"/>
      <c r="I291" s="78"/>
      <c r="J291" s="78"/>
      <c r="K291" s="78"/>
      <c r="L291" s="78"/>
      <c r="M291" s="82"/>
      <c r="N291" s="82"/>
      <c r="O291" s="82"/>
      <c r="P291" s="82"/>
    </row>
    <row r="292" spans="1:16" ht="12.75">
      <c r="A292" s="77">
        <v>3237</v>
      </c>
      <c r="B292" s="81" t="s">
        <v>67</v>
      </c>
      <c r="C292" s="79">
        <f t="shared" si="86"/>
        <v>0</v>
      </c>
      <c r="D292" s="79">
        <f t="shared" si="87"/>
        <v>0</v>
      </c>
      <c r="E292" s="78"/>
      <c r="F292" s="78"/>
      <c r="G292" s="78"/>
      <c r="H292" s="78"/>
      <c r="I292" s="78"/>
      <c r="J292" s="78"/>
      <c r="K292" s="78"/>
      <c r="L292" s="78"/>
      <c r="M292" s="82"/>
      <c r="N292" s="82"/>
      <c r="O292" s="82"/>
      <c r="P292" s="82"/>
    </row>
    <row r="293" spans="1:16" ht="12.75">
      <c r="A293" s="77">
        <v>3238</v>
      </c>
      <c r="B293" s="81" t="s">
        <v>68</v>
      </c>
      <c r="C293" s="79">
        <f t="shared" si="86"/>
        <v>0</v>
      </c>
      <c r="D293" s="79">
        <f t="shared" si="87"/>
        <v>0</v>
      </c>
      <c r="E293" s="78"/>
      <c r="F293" s="78"/>
      <c r="G293" s="78"/>
      <c r="H293" s="78"/>
      <c r="I293" s="78"/>
      <c r="J293" s="78"/>
      <c r="K293" s="78"/>
      <c r="L293" s="78"/>
      <c r="M293" s="82"/>
      <c r="N293" s="82"/>
      <c r="O293" s="82"/>
      <c r="P293" s="82"/>
    </row>
    <row r="294" spans="1:16" ht="12.75">
      <c r="A294" s="77">
        <v>3239</v>
      </c>
      <c r="B294" s="81" t="s">
        <v>69</v>
      </c>
      <c r="C294" s="79">
        <f t="shared" si="86"/>
        <v>0</v>
      </c>
      <c r="D294" s="79">
        <f t="shared" si="87"/>
        <v>0</v>
      </c>
      <c r="E294" s="78"/>
      <c r="F294" s="78"/>
      <c r="G294" s="78"/>
      <c r="H294" s="78"/>
      <c r="I294" s="78"/>
      <c r="J294" s="78"/>
      <c r="K294" s="78"/>
      <c r="L294" s="78"/>
      <c r="M294" s="82"/>
      <c r="N294" s="82"/>
      <c r="O294" s="82"/>
      <c r="P294" s="82"/>
    </row>
    <row r="295" spans="1:16" ht="25.5">
      <c r="A295" s="80">
        <v>324</v>
      </c>
      <c r="B295" s="76" t="s">
        <v>44</v>
      </c>
      <c r="C295" s="79">
        <f t="shared" si="86"/>
        <v>0</v>
      </c>
      <c r="D295" s="79">
        <f t="shared" si="87"/>
        <v>29000</v>
      </c>
      <c r="E295" s="78"/>
      <c r="F295" s="78"/>
      <c r="G295" s="78"/>
      <c r="H295" s="78"/>
      <c r="I295" s="78"/>
      <c r="J295" s="78"/>
      <c r="K295" s="78"/>
      <c r="L295" s="79">
        <v>29000</v>
      </c>
      <c r="M295" s="82"/>
      <c r="N295" s="82"/>
      <c r="O295" s="82"/>
      <c r="P295" s="82"/>
    </row>
    <row r="296" spans="1:16" ht="25.5">
      <c r="A296" s="80">
        <v>329</v>
      </c>
      <c r="B296" s="76" t="s">
        <v>32</v>
      </c>
      <c r="C296" s="79">
        <f t="shared" si="86"/>
        <v>0</v>
      </c>
      <c r="D296" s="79">
        <f t="shared" si="87"/>
        <v>0</v>
      </c>
      <c r="E296" s="79">
        <f aca="true" t="shared" si="91" ref="E296:P296">SUM(E297:E300)</f>
        <v>0</v>
      </c>
      <c r="F296" s="79">
        <f t="shared" si="91"/>
        <v>0</v>
      </c>
      <c r="G296" s="79">
        <f t="shared" si="91"/>
        <v>0</v>
      </c>
      <c r="H296" s="79">
        <f t="shared" si="91"/>
        <v>0</v>
      </c>
      <c r="I296" s="79">
        <f t="shared" si="91"/>
        <v>0</v>
      </c>
      <c r="J296" s="79">
        <f t="shared" si="91"/>
        <v>0</v>
      </c>
      <c r="K296" s="79">
        <f t="shared" si="91"/>
        <v>0</v>
      </c>
      <c r="L296" s="79">
        <f t="shared" si="91"/>
        <v>0</v>
      </c>
      <c r="M296" s="79">
        <f t="shared" si="91"/>
        <v>0</v>
      </c>
      <c r="N296" s="79">
        <f t="shared" si="91"/>
        <v>0</v>
      </c>
      <c r="O296" s="79">
        <f t="shared" si="91"/>
        <v>0</v>
      </c>
      <c r="P296" s="79">
        <f t="shared" si="91"/>
        <v>0</v>
      </c>
    </row>
    <row r="297" spans="1:16" ht="12.75">
      <c r="A297" s="77">
        <v>3293</v>
      </c>
      <c r="B297" s="81" t="s">
        <v>89</v>
      </c>
      <c r="C297" s="79">
        <f t="shared" si="86"/>
        <v>0</v>
      </c>
      <c r="D297" s="79">
        <f t="shared" si="87"/>
        <v>0</v>
      </c>
      <c r="E297" s="78"/>
      <c r="F297" s="78"/>
      <c r="G297" s="82"/>
      <c r="H297" s="82"/>
      <c r="I297" s="78"/>
      <c r="J297" s="78"/>
      <c r="K297" s="82"/>
      <c r="L297" s="82"/>
      <c r="M297" s="82"/>
      <c r="N297" s="82"/>
      <c r="O297" s="82"/>
      <c r="P297" s="82"/>
    </row>
    <row r="298" spans="1:16" ht="12.75">
      <c r="A298" s="77">
        <v>3294</v>
      </c>
      <c r="B298" s="81" t="s">
        <v>70</v>
      </c>
      <c r="C298" s="79">
        <f t="shared" si="86"/>
        <v>0</v>
      </c>
      <c r="D298" s="79">
        <f t="shared" si="87"/>
        <v>0</v>
      </c>
      <c r="E298" s="78"/>
      <c r="F298" s="78"/>
      <c r="G298" s="82"/>
      <c r="H298" s="82"/>
      <c r="I298" s="78"/>
      <c r="J298" s="78"/>
      <c r="K298" s="82"/>
      <c r="L298" s="82"/>
      <c r="M298" s="82"/>
      <c r="N298" s="82"/>
      <c r="O298" s="82"/>
      <c r="P298" s="82"/>
    </row>
    <row r="299" spans="1:16" ht="12.75">
      <c r="A299" s="77">
        <v>3295</v>
      </c>
      <c r="B299" s="81" t="s">
        <v>71</v>
      </c>
      <c r="C299" s="79">
        <f t="shared" si="86"/>
        <v>0</v>
      </c>
      <c r="D299" s="79">
        <f t="shared" si="87"/>
        <v>0</v>
      </c>
      <c r="E299" s="78"/>
      <c r="F299" s="78"/>
      <c r="G299" s="82"/>
      <c r="H299" s="82"/>
      <c r="I299" s="78"/>
      <c r="J299" s="78"/>
      <c r="K299" s="82"/>
      <c r="L299" s="82"/>
      <c r="M299" s="82"/>
      <c r="N299" s="82"/>
      <c r="O299" s="82"/>
      <c r="P299" s="82"/>
    </row>
    <row r="300" spans="1:16" ht="12.75">
      <c r="A300" s="77">
        <v>3299</v>
      </c>
      <c r="B300" s="81" t="s">
        <v>32</v>
      </c>
      <c r="C300" s="79">
        <f t="shared" si="86"/>
        <v>0</v>
      </c>
      <c r="D300" s="79">
        <f t="shared" si="87"/>
        <v>0</v>
      </c>
      <c r="E300" s="78"/>
      <c r="F300" s="78"/>
      <c r="G300" s="82"/>
      <c r="H300" s="82"/>
      <c r="I300" s="78"/>
      <c r="J300" s="78"/>
      <c r="K300" s="82"/>
      <c r="L300" s="82"/>
      <c r="M300" s="82"/>
      <c r="N300" s="82"/>
      <c r="O300" s="82"/>
      <c r="P300" s="82"/>
    </row>
    <row r="301" spans="1:16" ht="12.75">
      <c r="A301" s="80">
        <v>34</v>
      </c>
      <c r="B301" s="76" t="s">
        <v>33</v>
      </c>
      <c r="C301" s="79">
        <f>C302</f>
        <v>0</v>
      </c>
      <c r="D301" s="79">
        <f>D302</f>
        <v>0</v>
      </c>
      <c r="E301" s="79">
        <f aca="true" t="shared" si="92" ref="E301:P302">E302</f>
        <v>0</v>
      </c>
      <c r="F301" s="79">
        <f t="shared" si="92"/>
        <v>0</v>
      </c>
      <c r="G301" s="79">
        <f t="shared" si="92"/>
        <v>0</v>
      </c>
      <c r="H301" s="79">
        <f t="shared" si="92"/>
        <v>0</v>
      </c>
      <c r="I301" s="79">
        <f t="shared" si="92"/>
        <v>0</v>
      </c>
      <c r="J301" s="79">
        <f t="shared" si="92"/>
        <v>0</v>
      </c>
      <c r="K301" s="79">
        <f t="shared" si="92"/>
        <v>0</v>
      </c>
      <c r="L301" s="79">
        <f t="shared" si="92"/>
        <v>0</v>
      </c>
      <c r="M301" s="79">
        <f t="shared" si="92"/>
        <v>0</v>
      </c>
      <c r="N301" s="79">
        <f t="shared" si="92"/>
        <v>0</v>
      </c>
      <c r="O301" s="79">
        <f t="shared" si="92"/>
        <v>0</v>
      </c>
      <c r="P301" s="79">
        <f t="shared" si="92"/>
        <v>0</v>
      </c>
    </row>
    <row r="302" spans="1:16" ht="12.75">
      <c r="A302" s="80">
        <v>343</v>
      </c>
      <c r="B302" s="76" t="s">
        <v>34</v>
      </c>
      <c r="C302" s="79">
        <f>SUM(E302+G302+I302+K302+M302+O302+P302)</f>
        <v>0</v>
      </c>
      <c r="D302" s="79">
        <f>SUM(F302+H302+J302+L302+N302+P302+Q302)</f>
        <v>0</v>
      </c>
      <c r="E302" s="79">
        <f>E303</f>
        <v>0</v>
      </c>
      <c r="F302" s="79">
        <f>F303</f>
        <v>0</v>
      </c>
      <c r="G302" s="79">
        <f t="shared" si="92"/>
        <v>0</v>
      </c>
      <c r="H302" s="79">
        <f t="shared" si="92"/>
        <v>0</v>
      </c>
      <c r="I302" s="79">
        <f t="shared" si="92"/>
        <v>0</v>
      </c>
      <c r="J302" s="79">
        <f t="shared" si="92"/>
        <v>0</v>
      </c>
      <c r="K302" s="79">
        <f t="shared" si="92"/>
        <v>0</v>
      </c>
      <c r="L302" s="79">
        <f t="shared" si="92"/>
        <v>0</v>
      </c>
      <c r="M302" s="79">
        <f t="shared" si="92"/>
        <v>0</v>
      </c>
      <c r="N302" s="79">
        <f t="shared" si="92"/>
        <v>0</v>
      </c>
      <c r="O302" s="79">
        <f t="shared" si="92"/>
        <v>0</v>
      </c>
      <c r="P302" s="79">
        <f t="shared" si="92"/>
        <v>0</v>
      </c>
    </row>
    <row r="303" spans="1:16" ht="12.75">
      <c r="A303" s="77">
        <v>3431</v>
      </c>
      <c r="B303" s="81" t="s">
        <v>72</v>
      </c>
      <c r="C303" s="79">
        <f>SUM(E303+G303+I303+K303+M303+O303+P303)</f>
        <v>0</v>
      </c>
      <c r="D303" s="79">
        <f>SUM(F303+H303+J303+L303+N303+P303+Q303)</f>
        <v>0</v>
      </c>
      <c r="E303" s="78"/>
      <c r="F303" s="78"/>
      <c r="G303" s="82"/>
      <c r="H303" s="82"/>
      <c r="I303" s="82"/>
      <c r="J303" s="82"/>
      <c r="K303" s="82"/>
      <c r="L303" s="82"/>
      <c r="M303" s="82"/>
      <c r="N303" s="82"/>
      <c r="O303" s="82"/>
      <c r="P303" s="82"/>
    </row>
    <row r="304" spans="1:16" ht="25.5">
      <c r="A304" s="80">
        <v>4</v>
      </c>
      <c r="B304" s="76" t="s">
        <v>36</v>
      </c>
      <c r="C304" s="79">
        <f>C305</f>
        <v>0</v>
      </c>
      <c r="D304" s="79">
        <f>D305</f>
        <v>0</v>
      </c>
      <c r="E304" s="79">
        <f aca="true" t="shared" si="93" ref="E304:P304">E305</f>
        <v>0</v>
      </c>
      <c r="F304" s="79">
        <f t="shared" si="93"/>
        <v>0</v>
      </c>
      <c r="G304" s="79">
        <f t="shared" si="93"/>
        <v>0</v>
      </c>
      <c r="H304" s="79">
        <f t="shared" si="93"/>
        <v>0</v>
      </c>
      <c r="I304" s="79">
        <f t="shared" si="93"/>
        <v>0</v>
      </c>
      <c r="J304" s="79">
        <f t="shared" si="93"/>
        <v>0</v>
      </c>
      <c r="K304" s="79">
        <f t="shared" si="93"/>
        <v>0</v>
      </c>
      <c r="L304" s="79">
        <f t="shared" si="93"/>
        <v>0</v>
      </c>
      <c r="M304" s="79">
        <f t="shared" si="93"/>
        <v>0</v>
      </c>
      <c r="N304" s="79">
        <f t="shared" si="93"/>
        <v>0</v>
      </c>
      <c r="O304" s="79">
        <f t="shared" si="93"/>
        <v>0</v>
      </c>
      <c r="P304" s="79">
        <f t="shared" si="93"/>
        <v>0</v>
      </c>
    </row>
    <row r="305" spans="1:16" ht="25.5">
      <c r="A305" s="80">
        <v>42</v>
      </c>
      <c r="B305" s="76" t="s">
        <v>37</v>
      </c>
      <c r="C305" s="79">
        <f aca="true" t="shared" si="94" ref="C305:P305">SUM(C306+C309)</f>
        <v>0</v>
      </c>
      <c r="D305" s="79">
        <f t="shared" si="94"/>
        <v>0</v>
      </c>
      <c r="E305" s="79">
        <f t="shared" si="94"/>
        <v>0</v>
      </c>
      <c r="F305" s="79">
        <f t="shared" si="94"/>
        <v>0</v>
      </c>
      <c r="G305" s="79">
        <f t="shared" si="94"/>
        <v>0</v>
      </c>
      <c r="H305" s="79">
        <f t="shared" si="94"/>
        <v>0</v>
      </c>
      <c r="I305" s="79">
        <f t="shared" si="94"/>
        <v>0</v>
      </c>
      <c r="J305" s="79">
        <f t="shared" si="94"/>
        <v>0</v>
      </c>
      <c r="K305" s="79">
        <f t="shared" si="94"/>
        <v>0</v>
      </c>
      <c r="L305" s="79">
        <f t="shared" si="94"/>
        <v>0</v>
      </c>
      <c r="M305" s="79">
        <f t="shared" si="94"/>
        <v>0</v>
      </c>
      <c r="N305" s="79">
        <f t="shared" si="94"/>
        <v>0</v>
      </c>
      <c r="O305" s="79">
        <f t="shared" si="94"/>
        <v>0</v>
      </c>
      <c r="P305" s="79">
        <f t="shared" si="94"/>
        <v>0</v>
      </c>
    </row>
    <row r="306" spans="1:16" ht="12.75">
      <c r="A306" s="80">
        <v>422</v>
      </c>
      <c r="B306" s="76" t="s">
        <v>35</v>
      </c>
      <c r="C306" s="79">
        <f aca="true" t="shared" si="95" ref="C306:D310">SUM(E306+G306+I306+K306+M306+O306+P306)</f>
        <v>0</v>
      </c>
      <c r="D306" s="79">
        <f t="shared" si="95"/>
        <v>0</v>
      </c>
      <c r="E306" s="79">
        <f aca="true" t="shared" si="96" ref="E306:P306">SUM(E307:E308)</f>
        <v>0</v>
      </c>
      <c r="F306" s="79">
        <f t="shared" si="96"/>
        <v>0</v>
      </c>
      <c r="G306" s="79">
        <f t="shared" si="96"/>
        <v>0</v>
      </c>
      <c r="H306" s="79">
        <f t="shared" si="96"/>
        <v>0</v>
      </c>
      <c r="I306" s="79">
        <f t="shared" si="96"/>
        <v>0</v>
      </c>
      <c r="J306" s="79">
        <f t="shared" si="96"/>
        <v>0</v>
      </c>
      <c r="K306" s="79">
        <f t="shared" si="96"/>
        <v>0</v>
      </c>
      <c r="L306" s="79">
        <f t="shared" si="96"/>
        <v>0</v>
      </c>
      <c r="M306" s="79">
        <f t="shared" si="96"/>
        <v>0</v>
      </c>
      <c r="N306" s="79">
        <f t="shared" si="96"/>
        <v>0</v>
      </c>
      <c r="O306" s="79">
        <f t="shared" si="96"/>
        <v>0</v>
      </c>
      <c r="P306" s="79">
        <f t="shared" si="96"/>
        <v>0</v>
      </c>
    </row>
    <row r="307" spans="1:16" ht="12.75">
      <c r="A307" s="77">
        <v>4221</v>
      </c>
      <c r="B307" s="81" t="s">
        <v>48</v>
      </c>
      <c r="C307" s="79">
        <f t="shared" si="95"/>
        <v>0</v>
      </c>
      <c r="D307" s="79">
        <f t="shared" si="95"/>
        <v>0</v>
      </c>
      <c r="E307" s="82"/>
      <c r="F307" s="82"/>
      <c r="G307" s="78"/>
      <c r="H307" s="78"/>
      <c r="I307" s="82"/>
      <c r="J307" s="82"/>
      <c r="K307" s="78"/>
      <c r="L307" s="78"/>
      <c r="M307" s="78"/>
      <c r="N307" s="78"/>
      <c r="O307" s="82"/>
      <c r="P307" s="82"/>
    </row>
    <row r="308" spans="1:16" ht="12.75">
      <c r="A308" s="77">
        <v>4226</v>
      </c>
      <c r="B308" s="81" t="s">
        <v>49</v>
      </c>
      <c r="C308" s="79">
        <f t="shared" si="95"/>
        <v>0</v>
      </c>
      <c r="D308" s="79">
        <f t="shared" si="95"/>
        <v>0</v>
      </c>
      <c r="E308" s="82"/>
      <c r="F308" s="82"/>
      <c r="G308" s="78"/>
      <c r="H308" s="78"/>
      <c r="I308" s="82"/>
      <c r="J308" s="82"/>
      <c r="K308" s="78"/>
      <c r="L308" s="78"/>
      <c r="M308" s="78"/>
      <c r="N308" s="78"/>
      <c r="O308" s="82"/>
      <c r="P308" s="82"/>
    </row>
    <row r="309" spans="1:16" ht="25.5">
      <c r="A309" s="80">
        <v>424</v>
      </c>
      <c r="B309" s="76" t="s">
        <v>38</v>
      </c>
      <c r="C309" s="79">
        <f t="shared" si="95"/>
        <v>0</v>
      </c>
      <c r="D309" s="79">
        <f t="shared" si="95"/>
        <v>0</v>
      </c>
      <c r="E309" s="79">
        <f>E310</f>
        <v>0</v>
      </c>
      <c r="F309" s="79">
        <f>F310</f>
        <v>0</v>
      </c>
      <c r="G309" s="79">
        <f aca="true" t="shared" si="97" ref="G309:P309">G310</f>
        <v>0</v>
      </c>
      <c r="H309" s="79">
        <f t="shared" si="97"/>
        <v>0</v>
      </c>
      <c r="I309" s="79">
        <f t="shared" si="97"/>
        <v>0</v>
      </c>
      <c r="J309" s="79">
        <f t="shared" si="97"/>
        <v>0</v>
      </c>
      <c r="K309" s="79">
        <f t="shared" si="97"/>
        <v>0</v>
      </c>
      <c r="L309" s="79">
        <f t="shared" si="97"/>
        <v>0</v>
      </c>
      <c r="M309" s="79">
        <f t="shared" si="97"/>
        <v>0</v>
      </c>
      <c r="N309" s="79">
        <f t="shared" si="97"/>
        <v>0</v>
      </c>
      <c r="O309" s="79">
        <f t="shared" si="97"/>
        <v>0</v>
      </c>
      <c r="P309" s="79">
        <f t="shared" si="97"/>
        <v>0</v>
      </c>
    </row>
    <row r="310" spans="1:16" ht="12.75">
      <c r="A310" s="77">
        <v>4241</v>
      </c>
      <c r="B310" s="81" t="s">
        <v>50</v>
      </c>
      <c r="C310" s="79">
        <f t="shared" si="95"/>
        <v>0</v>
      </c>
      <c r="D310" s="79">
        <f t="shared" si="95"/>
        <v>0</v>
      </c>
      <c r="E310" s="78"/>
      <c r="F310" s="78"/>
      <c r="G310" s="82"/>
      <c r="H310" s="82"/>
      <c r="I310" s="82"/>
      <c r="J310" s="82"/>
      <c r="K310" s="78"/>
      <c r="L310" s="78"/>
      <c r="M310" s="78"/>
      <c r="N310" s="78"/>
      <c r="O310" s="82"/>
      <c r="P310" s="82"/>
    </row>
    <row r="311" spans="1:16" ht="12.75">
      <c r="A311" s="80"/>
      <c r="B311" s="76" t="s">
        <v>77</v>
      </c>
      <c r="C311" s="79">
        <f aca="true" t="shared" si="98" ref="C311:P311">C264+C304</f>
        <v>0</v>
      </c>
      <c r="D311" s="79">
        <f t="shared" si="98"/>
        <v>73000</v>
      </c>
      <c r="E311" s="79">
        <f t="shared" si="98"/>
        <v>0</v>
      </c>
      <c r="F311" s="79">
        <f t="shared" si="98"/>
        <v>0</v>
      </c>
      <c r="G311" s="79">
        <f t="shared" si="98"/>
        <v>0</v>
      </c>
      <c r="H311" s="79">
        <f t="shared" si="98"/>
        <v>0</v>
      </c>
      <c r="I311" s="79">
        <f t="shared" si="98"/>
        <v>0</v>
      </c>
      <c r="J311" s="79">
        <f t="shared" si="98"/>
        <v>0</v>
      </c>
      <c r="K311" s="79">
        <f t="shared" si="98"/>
        <v>0</v>
      </c>
      <c r="L311" s="79">
        <f t="shared" si="98"/>
        <v>73000</v>
      </c>
      <c r="M311" s="79">
        <f t="shared" si="98"/>
        <v>0</v>
      </c>
      <c r="N311" s="79">
        <f t="shared" si="98"/>
        <v>0</v>
      </c>
      <c r="O311" s="79">
        <f t="shared" si="98"/>
        <v>0</v>
      </c>
      <c r="P311" s="79">
        <f t="shared" si="98"/>
        <v>0</v>
      </c>
    </row>
    <row r="312" spans="1:16" ht="12.75">
      <c r="A312" s="114"/>
      <c r="B312" s="115" t="s">
        <v>79</v>
      </c>
      <c r="C312" s="84"/>
      <c r="D312" s="84"/>
      <c r="E312" s="84"/>
      <c r="F312" s="84"/>
      <c r="G312" s="84" t="s">
        <v>97</v>
      </c>
      <c r="H312" s="84" t="s">
        <v>97</v>
      </c>
      <c r="I312" s="84" t="s">
        <v>95</v>
      </c>
      <c r="J312" s="84" t="s">
        <v>95</v>
      </c>
      <c r="K312" s="84" t="s">
        <v>98</v>
      </c>
      <c r="L312" s="84" t="s">
        <v>98</v>
      </c>
      <c r="M312" s="84"/>
      <c r="N312" s="84" t="s">
        <v>135</v>
      </c>
      <c r="O312" s="84"/>
      <c r="P312" s="84"/>
    </row>
    <row r="313" spans="1:16" ht="12.75">
      <c r="A313" s="116" t="s">
        <v>42</v>
      </c>
      <c r="B313" s="115" t="s">
        <v>88</v>
      </c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</row>
    <row r="314" spans="1:16" ht="12.75">
      <c r="A314" s="80">
        <v>3</v>
      </c>
      <c r="B314" s="76" t="s">
        <v>23</v>
      </c>
      <c r="C314" s="79">
        <f>C315+C322+C351</f>
        <v>4418600</v>
      </c>
      <c r="D314" s="79">
        <f>D315+D322+D351+D354</f>
        <v>4455750</v>
      </c>
      <c r="E314" s="79"/>
      <c r="F314" s="79"/>
      <c r="G314" s="79">
        <f aca="true" t="shared" si="99" ref="G314:P314">G315+G322+G351</f>
        <v>38100</v>
      </c>
      <c r="H314" s="79">
        <f>H315+H322+H351</f>
        <v>38350</v>
      </c>
      <c r="I314" s="79">
        <f t="shared" si="99"/>
        <v>181300</v>
      </c>
      <c r="J314" s="79">
        <f>J315+J322+J351</f>
        <v>190700</v>
      </c>
      <c r="K314" s="79">
        <f t="shared" si="99"/>
        <v>4199200</v>
      </c>
      <c r="L314" s="79">
        <f>L315+L322+L351+L354</f>
        <v>4224200</v>
      </c>
      <c r="M314" s="79">
        <f t="shared" si="99"/>
        <v>0</v>
      </c>
      <c r="N314" s="79">
        <f>N315+N322+N351</f>
        <v>2500</v>
      </c>
      <c r="O314" s="79">
        <f t="shared" si="99"/>
        <v>0</v>
      </c>
      <c r="P314" s="79">
        <f t="shared" si="99"/>
        <v>0</v>
      </c>
    </row>
    <row r="315" spans="1:16" ht="12.75">
      <c r="A315" s="80">
        <v>31</v>
      </c>
      <c r="B315" s="76" t="s">
        <v>24</v>
      </c>
      <c r="C315" s="79">
        <f>SUM(C316+C318+C320)</f>
        <v>3984400</v>
      </c>
      <c r="D315" s="79">
        <f>SUM(D316+D318+D320)</f>
        <v>3973840</v>
      </c>
      <c r="E315" s="79"/>
      <c r="F315" s="79"/>
      <c r="G315" s="79">
        <f aca="true" t="shared" si="100" ref="G315:P315">SUM(G316+G318+G320)</f>
        <v>0</v>
      </c>
      <c r="H315" s="79">
        <f>SUM(H316+H318+H320)</f>
        <v>0</v>
      </c>
      <c r="I315" s="79">
        <v>0</v>
      </c>
      <c r="J315" s="79">
        <f>SUM(J316+J318+J320)</f>
        <v>1240</v>
      </c>
      <c r="K315" s="79">
        <f t="shared" si="100"/>
        <v>3984400</v>
      </c>
      <c r="L315" s="79">
        <f>SUM(L316+L318+L320)</f>
        <v>3972600</v>
      </c>
      <c r="M315" s="79">
        <f t="shared" si="100"/>
        <v>0</v>
      </c>
      <c r="N315" s="79">
        <f>SUM(N316+N318+N320)</f>
        <v>0</v>
      </c>
      <c r="O315" s="79">
        <f t="shared" si="100"/>
        <v>0</v>
      </c>
      <c r="P315" s="79">
        <f t="shared" si="100"/>
        <v>0</v>
      </c>
    </row>
    <row r="316" spans="1:16" ht="12.75">
      <c r="A316" s="80">
        <v>311</v>
      </c>
      <c r="B316" s="76" t="s">
        <v>25</v>
      </c>
      <c r="C316" s="79">
        <f aca="true" t="shared" si="101" ref="C316:D321">SUM(E316+G316+I316+K316+M316+O316+P316)</f>
        <v>3304200</v>
      </c>
      <c r="D316" s="79">
        <f t="shared" si="101"/>
        <v>3297000</v>
      </c>
      <c r="E316" s="79"/>
      <c r="F316" s="79"/>
      <c r="G316" s="79">
        <f aca="true" t="shared" si="102" ref="G316:P316">G317</f>
        <v>0</v>
      </c>
      <c r="H316" s="79">
        <f t="shared" si="102"/>
        <v>0</v>
      </c>
      <c r="I316" s="79">
        <f t="shared" si="102"/>
        <v>0</v>
      </c>
      <c r="J316" s="79">
        <f t="shared" si="102"/>
        <v>0</v>
      </c>
      <c r="K316" s="79">
        <v>3304200</v>
      </c>
      <c r="L316" s="79">
        <v>3297000</v>
      </c>
      <c r="M316" s="79">
        <f t="shared" si="102"/>
        <v>0</v>
      </c>
      <c r="N316" s="79">
        <f t="shared" si="102"/>
        <v>0</v>
      </c>
      <c r="O316" s="79">
        <f t="shared" si="102"/>
        <v>0</v>
      </c>
      <c r="P316" s="79">
        <f t="shared" si="102"/>
        <v>0</v>
      </c>
    </row>
    <row r="317" spans="1:16" ht="12.75">
      <c r="A317" s="77">
        <v>3111</v>
      </c>
      <c r="B317" s="81" t="s">
        <v>25</v>
      </c>
      <c r="C317" s="79">
        <f t="shared" si="101"/>
        <v>0</v>
      </c>
      <c r="D317" s="79">
        <f t="shared" si="101"/>
        <v>0</v>
      </c>
      <c r="E317" s="78"/>
      <c r="F317" s="78"/>
      <c r="G317" s="82"/>
      <c r="H317" s="82"/>
      <c r="I317" s="78">
        <v>0</v>
      </c>
      <c r="J317" s="78">
        <v>0</v>
      </c>
      <c r="K317" s="78">
        <v>0</v>
      </c>
      <c r="L317" s="78">
        <v>0</v>
      </c>
      <c r="M317" s="82"/>
      <c r="N317" s="82"/>
      <c r="O317" s="82"/>
      <c r="P317" s="82"/>
    </row>
    <row r="318" spans="1:16" ht="12.75">
      <c r="A318" s="80">
        <v>312</v>
      </c>
      <c r="B318" s="76" t="s">
        <v>26</v>
      </c>
      <c r="C318" s="79">
        <f t="shared" si="101"/>
        <v>135000</v>
      </c>
      <c r="D318" s="79">
        <f t="shared" si="101"/>
        <v>141840</v>
      </c>
      <c r="E318" s="79"/>
      <c r="F318" s="79"/>
      <c r="G318" s="79">
        <f aca="true" t="shared" si="103" ref="G318:P318">G319</f>
        <v>0</v>
      </c>
      <c r="H318" s="79">
        <f t="shared" si="103"/>
        <v>0</v>
      </c>
      <c r="I318" s="79">
        <f t="shared" si="103"/>
        <v>0</v>
      </c>
      <c r="J318" s="79">
        <v>1240</v>
      </c>
      <c r="K318" s="79">
        <v>135000</v>
      </c>
      <c r="L318" s="79">
        <v>140600</v>
      </c>
      <c r="M318" s="79">
        <f t="shared" si="103"/>
        <v>0</v>
      </c>
      <c r="N318" s="79">
        <f t="shared" si="103"/>
        <v>0</v>
      </c>
      <c r="O318" s="79">
        <f t="shared" si="103"/>
        <v>0</v>
      </c>
      <c r="P318" s="79">
        <f t="shared" si="103"/>
        <v>0</v>
      </c>
    </row>
    <row r="319" spans="1:16" ht="12.75">
      <c r="A319" s="77">
        <v>3121</v>
      </c>
      <c r="B319" s="81" t="s">
        <v>26</v>
      </c>
      <c r="C319" s="79">
        <f t="shared" si="101"/>
        <v>0</v>
      </c>
      <c r="D319" s="79">
        <f t="shared" si="101"/>
        <v>0</v>
      </c>
      <c r="E319" s="82"/>
      <c r="F319" s="82"/>
      <c r="G319" s="82"/>
      <c r="H319" s="82"/>
      <c r="I319" s="82"/>
      <c r="J319" s="82"/>
      <c r="K319" s="82">
        <v>0</v>
      </c>
      <c r="L319" s="82">
        <v>0</v>
      </c>
      <c r="M319" s="82"/>
      <c r="N319" s="82"/>
      <c r="O319" s="82"/>
      <c r="P319" s="82"/>
    </row>
    <row r="320" spans="1:16" ht="12.75">
      <c r="A320" s="80">
        <v>313</v>
      </c>
      <c r="B320" s="76" t="s">
        <v>27</v>
      </c>
      <c r="C320" s="79">
        <f t="shared" si="101"/>
        <v>545200</v>
      </c>
      <c r="D320" s="79">
        <f t="shared" si="101"/>
        <v>535000</v>
      </c>
      <c r="E320" s="79"/>
      <c r="F320" s="79"/>
      <c r="G320" s="79">
        <f aca="true" t="shared" si="104" ref="G320:P320">G321</f>
        <v>0</v>
      </c>
      <c r="H320" s="79">
        <f t="shared" si="104"/>
        <v>0</v>
      </c>
      <c r="I320" s="79">
        <f t="shared" si="104"/>
        <v>0</v>
      </c>
      <c r="J320" s="79">
        <f t="shared" si="104"/>
        <v>0</v>
      </c>
      <c r="K320" s="79">
        <v>545200</v>
      </c>
      <c r="L320" s="79">
        <v>535000</v>
      </c>
      <c r="M320" s="79">
        <f t="shared" si="104"/>
        <v>0</v>
      </c>
      <c r="N320" s="79">
        <f t="shared" si="104"/>
        <v>0</v>
      </c>
      <c r="O320" s="79">
        <f t="shared" si="104"/>
        <v>0</v>
      </c>
      <c r="P320" s="79">
        <f t="shared" si="104"/>
        <v>0</v>
      </c>
    </row>
    <row r="321" spans="1:16" ht="12.75">
      <c r="A321" s="77">
        <v>3132</v>
      </c>
      <c r="B321" s="81" t="s">
        <v>85</v>
      </c>
      <c r="C321" s="79">
        <f t="shared" si="101"/>
        <v>0</v>
      </c>
      <c r="D321" s="79">
        <f t="shared" si="101"/>
        <v>0</v>
      </c>
      <c r="E321" s="78"/>
      <c r="F321" s="78"/>
      <c r="G321" s="82"/>
      <c r="H321" s="82"/>
      <c r="I321" s="78">
        <v>0</v>
      </c>
      <c r="J321" s="78">
        <v>0</v>
      </c>
      <c r="K321" s="78">
        <v>0</v>
      </c>
      <c r="L321" s="78">
        <v>0</v>
      </c>
      <c r="M321" s="82"/>
      <c r="N321" s="82"/>
      <c r="O321" s="82"/>
      <c r="P321" s="82"/>
    </row>
    <row r="322" spans="1:16" ht="12.75">
      <c r="A322" s="80">
        <v>32</v>
      </c>
      <c r="B322" s="76" t="s">
        <v>28</v>
      </c>
      <c r="C322" s="79">
        <f>SUM(C323+C328+C335+C345+C346)</f>
        <v>434100</v>
      </c>
      <c r="D322" s="79">
        <f>SUM(D323+D328+D335+D345+D346)</f>
        <v>473460</v>
      </c>
      <c r="E322" s="79"/>
      <c r="F322" s="79"/>
      <c r="G322" s="79">
        <f aca="true" t="shared" si="105" ref="G322:P322">SUM(G323+G328+G335+G345+G346)</f>
        <v>38000</v>
      </c>
      <c r="H322" s="79">
        <f>SUM(H323+H328+H335+H345+H346)</f>
        <v>38100</v>
      </c>
      <c r="I322" s="79">
        <f t="shared" si="105"/>
        <v>181300</v>
      </c>
      <c r="J322" s="79">
        <f>SUM(J323+J328+J335+J345+J346)</f>
        <v>189460</v>
      </c>
      <c r="K322" s="79">
        <f t="shared" si="105"/>
        <v>214800</v>
      </c>
      <c r="L322" s="79">
        <f>SUM(L323+L328+L335+L345+L346)</f>
        <v>243400</v>
      </c>
      <c r="M322" s="79">
        <f t="shared" si="105"/>
        <v>0</v>
      </c>
      <c r="N322" s="79">
        <f>SUM(N323+N328+N335+N345+N346)</f>
        <v>2500</v>
      </c>
      <c r="O322" s="79">
        <f t="shared" si="105"/>
        <v>0</v>
      </c>
      <c r="P322" s="79">
        <f t="shared" si="105"/>
        <v>0</v>
      </c>
    </row>
    <row r="323" spans="1:16" ht="12.75">
      <c r="A323" s="80">
        <v>321</v>
      </c>
      <c r="B323" s="76" t="s">
        <v>29</v>
      </c>
      <c r="C323" s="79">
        <f aca="true" t="shared" si="106" ref="C323:D350">SUM(E323+G323+I323+K323+M323+O323+P323)</f>
        <v>202400</v>
      </c>
      <c r="D323" s="79">
        <f t="shared" si="106"/>
        <v>204470</v>
      </c>
      <c r="E323" s="79"/>
      <c r="F323" s="79"/>
      <c r="G323" s="79">
        <f aca="true" t="shared" si="107" ref="G323:P323">SUM(G324:G327)</f>
        <v>0</v>
      </c>
      <c r="H323" s="79">
        <f>SUM(H324:H327)</f>
        <v>0</v>
      </c>
      <c r="I323" s="79">
        <f t="shared" si="107"/>
        <v>0</v>
      </c>
      <c r="J323" s="79">
        <v>170</v>
      </c>
      <c r="K323" s="79">
        <v>202400</v>
      </c>
      <c r="L323" s="79">
        <v>204300</v>
      </c>
      <c r="M323" s="79">
        <f t="shared" si="107"/>
        <v>0</v>
      </c>
      <c r="N323" s="79">
        <f>SUM(N324:N327)</f>
        <v>0</v>
      </c>
      <c r="O323" s="79">
        <f t="shared" si="107"/>
        <v>0</v>
      </c>
      <c r="P323" s="79">
        <f t="shared" si="107"/>
        <v>0</v>
      </c>
    </row>
    <row r="324" spans="1:16" ht="12.75">
      <c r="A324" s="77">
        <v>3211</v>
      </c>
      <c r="B324" s="81" t="s">
        <v>51</v>
      </c>
      <c r="C324" s="79">
        <f t="shared" si="106"/>
        <v>0</v>
      </c>
      <c r="D324" s="79">
        <f t="shared" si="106"/>
        <v>0</v>
      </c>
      <c r="E324" s="78"/>
      <c r="F324" s="78"/>
      <c r="G324" s="82"/>
      <c r="H324" s="82"/>
      <c r="I324" s="82"/>
      <c r="J324" s="82"/>
      <c r="K324" s="78">
        <v>0</v>
      </c>
      <c r="L324" s="78">
        <v>0</v>
      </c>
      <c r="M324" s="82"/>
      <c r="N324" s="82"/>
      <c r="O324" s="82"/>
      <c r="P324" s="82"/>
    </row>
    <row r="325" spans="1:16" ht="25.5">
      <c r="A325" s="77">
        <v>3212</v>
      </c>
      <c r="B325" s="81" t="s">
        <v>54</v>
      </c>
      <c r="C325" s="79">
        <f t="shared" si="106"/>
        <v>0</v>
      </c>
      <c r="D325" s="79">
        <f t="shared" si="106"/>
        <v>0</v>
      </c>
      <c r="E325" s="78"/>
      <c r="F325" s="78"/>
      <c r="G325" s="82"/>
      <c r="H325" s="82"/>
      <c r="I325" s="82"/>
      <c r="J325" s="82"/>
      <c r="K325" s="78">
        <v>0</v>
      </c>
      <c r="L325" s="78">
        <v>0</v>
      </c>
      <c r="M325" s="82"/>
      <c r="N325" s="82"/>
      <c r="O325" s="82"/>
      <c r="P325" s="82"/>
    </row>
    <row r="326" spans="1:16" ht="12.75">
      <c r="A326" s="77">
        <v>3213</v>
      </c>
      <c r="B326" s="81" t="s">
        <v>52</v>
      </c>
      <c r="C326" s="79">
        <f t="shared" si="106"/>
        <v>0</v>
      </c>
      <c r="D326" s="79">
        <f t="shared" si="106"/>
        <v>0</v>
      </c>
      <c r="E326" s="78"/>
      <c r="F326" s="78"/>
      <c r="G326" s="82"/>
      <c r="H326" s="82"/>
      <c r="I326" s="82"/>
      <c r="J326" s="82"/>
      <c r="K326" s="78"/>
      <c r="L326" s="78"/>
      <c r="M326" s="82"/>
      <c r="N326" s="82"/>
      <c r="O326" s="82"/>
      <c r="P326" s="82"/>
    </row>
    <row r="327" spans="1:16" ht="12.75">
      <c r="A327" s="77">
        <v>3214</v>
      </c>
      <c r="B327" s="81" t="s">
        <v>53</v>
      </c>
      <c r="C327" s="79">
        <f t="shared" si="106"/>
        <v>0</v>
      </c>
      <c r="D327" s="79">
        <f t="shared" si="106"/>
        <v>0</v>
      </c>
      <c r="E327" s="78"/>
      <c r="F327" s="78"/>
      <c r="G327" s="82"/>
      <c r="H327" s="82"/>
      <c r="I327" s="82"/>
      <c r="J327" s="82"/>
      <c r="K327" s="78"/>
      <c r="L327" s="78"/>
      <c r="M327" s="82"/>
      <c r="N327" s="82"/>
      <c r="O327" s="82"/>
      <c r="P327" s="82"/>
    </row>
    <row r="328" spans="1:16" ht="12.75">
      <c r="A328" s="80">
        <v>322</v>
      </c>
      <c r="B328" s="76" t="s">
        <v>30</v>
      </c>
      <c r="C328" s="79">
        <f t="shared" si="106"/>
        <v>152100</v>
      </c>
      <c r="D328" s="79">
        <f t="shared" si="106"/>
        <v>168250</v>
      </c>
      <c r="E328" s="79"/>
      <c r="F328" s="79"/>
      <c r="G328" s="79">
        <v>19600</v>
      </c>
      <c r="H328" s="79">
        <v>18050</v>
      </c>
      <c r="I328" s="79">
        <v>132500</v>
      </c>
      <c r="J328" s="79">
        <v>126500</v>
      </c>
      <c r="K328" s="79">
        <f aca="true" t="shared" si="108" ref="K328:P328">SUM(K329:K334)</f>
        <v>0</v>
      </c>
      <c r="L328" s="79">
        <v>21200</v>
      </c>
      <c r="M328" s="79">
        <f t="shared" si="108"/>
        <v>0</v>
      </c>
      <c r="N328" s="79">
        <v>2500</v>
      </c>
      <c r="O328" s="79">
        <f t="shared" si="108"/>
        <v>0</v>
      </c>
      <c r="P328" s="79">
        <f t="shared" si="108"/>
        <v>0</v>
      </c>
    </row>
    <row r="329" spans="1:16" ht="25.5">
      <c r="A329" s="77">
        <v>3221</v>
      </c>
      <c r="B329" s="81" t="s">
        <v>55</v>
      </c>
      <c r="C329" s="79">
        <f t="shared" si="106"/>
        <v>0</v>
      </c>
      <c r="D329" s="79">
        <f t="shared" si="106"/>
        <v>0</v>
      </c>
      <c r="E329" s="78"/>
      <c r="F329" s="78"/>
      <c r="G329" s="78"/>
      <c r="H329" s="78"/>
      <c r="I329" s="78"/>
      <c r="J329" s="78"/>
      <c r="K329" s="78">
        <v>0</v>
      </c>
      <c r="L329" s="78">
        <v>0</v>
      </c>
      <c r="M329" s="78"/>
      <c r="N329" s="78"/>
      <c r="O329" s="82"/>
      <c r="P329" s="82"/>
    </row>
    <row r="330" spans="1:16" ht="12.75">
      <c r="A330" s="77">
        <v>3222</v>
      </c>
      <c r="B330" s="81" t="s">
        <v>56</v>
      </c>
      <c r="C330" s="79">
        <f t="shared" si="106"/>
        <v>0</v>
      </c>
      <c r="D330" s="79">
        <f t="shared" si="106"/>
        <v>0</v>
      </c>
      <c r="E330" s="78"/>
      <c r="F330" s="78"/>
      <c r="G330" s="78"/>
      <c r="H330" s="78"/>
      <c r="I330" s="78"/>
      <c r="J330" s="78"/>
      <c r="K330" s="78">
        <v>0</v>
      </c>
      <c r="L330" s="78">
        <v>0</v>
      </c>
      <c r="M330" s="78"/>
      <c r="N330" s="78"/>
      <c r="O330" s="82"/>
      <c r="P330" s="82"/>
    </row>
    <row r="331" spans="1:16" ht="12.75">
      <c r="A331" s="77">
        <v>3223</v>
      </c>
      <c r="B331" s="81" t="s">
        <v>57</v>
      </c>
      <c r="C331" s="79">
        <f t="shared" si="106"/>
        <v>0</v>
      </c>
      <c r="D331" s="79">
        <f t="shared" si="106"/>
        <v>0</v>
      </c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82"/>
      <c r="P331" s="82"/>
    </row>
    <row r="332" spans="1:16" ht="25.5">
      <c r="A332" s="77">
        <v>3224</v>
      </c>
      <c r="B332" s="81" t="s">
        <v>58</v>
      </c>
      <c r="C332" s="79">
        <f t="shared" si="106"/>
        <v>0</v>
      </c>
      <c r="D332" s="79">
        <f t="shared" si="106"/>
        <v>0</v>
      </c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82"/>
      <c r="P332" s="82"/>
    </row>
    <row r="333" spans="1:16" ht="12.75">
      <c r="A333" s="77">
        <v>3225</v>
      </c>
      <c r="B333" s="81" t="s">
        <v>59</v>
      </c>
      <c r="C333" s="79">
        <f t="shared" si="106"/>
        <v>0</v>
      </c>
      <c r="D333" s="79">
        <f t="shared" si="106"/>
        <v>0</v>
      </c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82"/>
      <c r="P333" s="82"/>
    </row>
    <row r="334" spans="1:16" ht="25.5">
      <c r="A334" s="77">
        <v>3227</v>
      </c>
      <c r="B334" s="81" t="s">
        <v>60</v>
      </c>
      <c r="C334" s="79">
        <f t="shared" si="106"/>
        <v>0</v>
      </c>
      <c r="D334" s="79">
        <f t="shared" si="106"/>
        <v>0</v>
      </c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82"/>
      <c r="P334" s="82"/>
    </row>
    <row r="335" spans="1:16" ht="12.75">
      <c r="A335" s="80">
        <v>323</v>
      </c>
      <c r="B335" s="76" t="s">
        <v>31</v>
      </c>
      <c r="C335" s="79">
        <f t="shared" si="106"/>
        <v>60800</v>
      </c>
      <c r="D335" s="79">
        <f t="shared" si="106"/>
        <v>79540</v>
      </c>
      <c r="E335" s="79"/>
      <c r="F335" s="79"/>
      <c r="G335" s="79">
        <v>18300</v>
      </c>
      <c r="H335" s="79">
        <v>19950</v>
      </c>
      <c r="I335" s="79">
        <v>42500</v>
      </c>
      <c r="J335" s="79">
        <v>56790</v>
      </c>
      <c r="K335" s="79">
        <f aca="true" t="shared" si="109" ref="K335:P335">SUM(K336:K344)</f>
        <v>0</v>
      </c>
      <c r="L335" s="79">
        <v>2800</v>
      </c>
      <c r="M335" s="79">
        <f t="shared" si="109"/>
        <v>0</v>
      </c>
      <c r="N335" s="79">
        <f t="shared" si="109"/>
        <v>0</v>
      </c>
      <c r="O335" s="79">
        <f t="shared" si="109"/>
        <v>0</v>
      </c>
      <c r="P335" s="79">
        <f t="shared" si="109"/>
        <v>0</v>
      </c>
    </row>
    <row r="336" spans="1:16" ht="12.75">
      <c r="A336" s="77">
        <v>3231</v>
      </c>
      <c r="B336" s="81" t="s">
        <v>61</v>
      </c>
      <c r="C336" s="79">
        <f t="shared" si="106"/>
        <v>0</v>
      </c>
      <c r="D336" s="79">
        <f t="shared" si="106"/>
        <v>0</v>
      </c>
      <c r="E336" s="78"/>
      <c r="F336" s="78"/>
      <c r="G336" s="78"/>
      <c r="H336" s="78"/>
      <c r="I336" s="78"/>
      <c r="J336" s="78"/>
      <c r="K336" s="78"/>
      <c r="L336" s="78"/>
      <c r="M336" s="82"/>
      <c r="N336" s="82"/>
      <c r="O336" s="82"/>
      <c r="P336" s="82"/>
    </row>
    <row r="337" spans="1:16" ht="12.75">
      <c r="A337" s="77">
        <v>3232</v>
      </c>
      <c r="B337" s="81" t="s">
        <v>62</v>
      </c>
      <c r="C337" s="79">
        <f t="shared" si="106"/>
        <v>0</v>
      </c>
      <c r="D337" s="79">
        <f t="shared" si="106"/>
        <v>0</v>
      </c>
      <c r="E337" s="78"/>
      <c r="F337" s="78"/>
      <c r="G337" s="78"/>
      <c r="H337" s="78"/>
      <c r="I337" s="78"/>
      <c r="J337" s="78"/>
      <c r="K337" s="78"/>
      <c r="L337" s="78"/>
      <c r="M337" s="82"/>
      <c r="N337" s="82"/>
      <c r="O337" s="82"/>
      <c r="P337" s="82"/>
    </row>
    <row r="338" spans="1:16" ht="12.75">
      <c r="A338" s="77">
        <v>3233</v>
      </c>
      <c r="B338" s="81" t="s">
        <v>63</v>
      </c>
      <c r="C338" s="79">
        <f t="shared" si="106"/>
        <v>0</v>
      </c>
      <c r="D338" s="79">
        <f t="shared" si="106"/>
        <v>0</v>
      </c>
      <c r="E338" s="78"/>
      <c r="F338" s="78"/>
      <c r="G338" s="78"/>
      <c r="H338" s="78"/>
      <c r="I338" s="78"/>
      <c r="J338" s="78"/>
      <c r="K338" s="78"/>
      <c r="L338" s="78"/>
      <c r="M338" s="82"/>
      <c r="N338" s="82"/>
      <c r="O338" s="82"/>
      <c r="P338" s="82"/>
    </row>
    <row r="339" spans="1:16" ht="12.75">
      <c r="A339" s="77">
        <v>3234</v>
      </c>
      <c r="B339" s="81" t="s">
        <v>64</v>
      </c>
      <c r="C339" s="79">
        <f t="shared" si="106"/>
        <v>0</v>
      </c>
      <c r="D339" s="79">
        <f t="shared" si="106"/>
        <v>0</v>
      </c>
      <c r="E339" s="78"/>
      <c r="F339" s="78"/>
      <c r="G339" s="78"/>
      <c r="H339" s="78"/>
      <c r="I339" s="78"/>
      <c r="J339" s="78"/>
      <c r="K339" s="78"/>
      <c r="L339" s="78"/>
      <c r="M339" s="82"/>
      <c r="N339" s="82"/>
      <c r="O339" s="82"/>
      <c r="P339" s="82"/>
    </row>
    <row r="340" spans="1:16" ht="12.75">
      <c r="A340" s="77">
        <v>3235</v>
      </c>
      <c r="B340" s="81" t="s">
        <v>65</v>
      </c>
      <c r="C340" s="79">
        <f t="shared" si="106"/>
        <v>0</v>
      </c>
      <c r="D340" s="79">
        <f t="shared" si="106"/>
        <v>0</v>
      </c>
      <c r="E340" s="78"/>
      <c r="F340" s="78"/>
      <c r="G340" s="78"/>
      <c r="H340" s="78"/>
      <c r="I340" s="78"/>
      <c r="J340" s="78"/>
      <c r="K340" s="78"/>
      <c r="L340" s="78"/>
      <c r="M340" s="82"/>
      <c r="N340" s="82"/>
      <c r="O340" s="82"/>
      <c r="P340" s="82"/>
    </row>
    <row r="341" spans="1:16" ht="12.75">
      <c r="A341" s="77">
        <v>3236</v>
      </c>
      <c r="B341" s="81" t="s">
        <v>66</v>
      </c>
      <c r="C341" s="79">
        <f t="shared" si="106"/>
        <v>0</v>
      </c>
      <c r="D341" s="79">
        <f t="shared" si="106"/>
        <v>0</v>
      </c>
      <c r="E341" s="78"/>
      <c r="F341" s="78"/>
      <c r="G341" s="78"/>
      <c r="H341" s="78"/>
      <c r="I341" s="78"/>
      <c r="J341" s="78"/>
      <c r="K341" s="78"/>
      <c r="L341" s="78"/>
      <c r="M341" s="82"/>
      <c r="N341" s="82"/>
      <c r="O341" s="82"/>
      <c r="P341" s="82"/>
    </row>
    <row r="342" spans="1:16" ht="12.75">
      <c r="A342" s="77">
        <v>3237</v>
      </c>
      <c r="B342" s="81" t="s">
        <v>67</v>
      </c>
      <c r="C342" s="79">
        <f t="shared" si="106"/>
        <v>0</v>
      </c>
      <c r="D342" s="79">
        <f t="shared" si="106"/>
        <v>0</v>
      </c>
      <c r="E342" s="78"/>
      <c r="F342" s="78"/>
      <c r="G342" s="78"/>
      <c r="H342" s="78"/>
      <c r="I342" s="78"/>
      <c r="J342" s="78"/>
      <c r="K342" s="78"/>
      <c r="L342" s="78"/>
      <c r="M342" s="82"/>
      <c r="N342" s="82"/>
      <c r="O342" s="82"/>
      <c r="P342" s="82"/>
    </row>
    <row r="343" spans="1:16" ht="12.75">
      <c r="A343" s="77">
        <v>3238</v>
      </c>
      <c r="B343" s="81" t="s">
        <v>68</v>
      </c>
      <c r="C343" s="79">
        <f t="shared" si="106"/>
        <v>0</v>
      </c>
      <c r="D343" s="79">
        <f t="shared" si="106"/>
        <v>0</v>
      </c>
      <c r="E343" s="78"/>
      <c r="F343" s="78"/>
      <c r="G343" s="78"/>
      <c r="H343" s="78"/>
      <c r="I343" s="78"/>
      <c r="J343" s="78"/>
      <c r="K343" s="78"/>
      <c r="L343" s="78"/>
      <c r="M343" s="82"/>
      <c r="N343" s="82"/>
      <c r="O343" s="82"/>
      <c r="P343" s="82"/>
    </row>
    <row r="344" spans="1:16" ht="12.75">
      <c r="A344" s="77">
        <v>3239</v>
      </c>
      <c r="B344" s="81" t="s">
        <v>69</v>
      </c>
      <c r="C344" s="79">
        <f t="shared" si="106"/>
        <v>0</v>
      </c>
      <c r="D344" s="79">
        <f t="shared" si="106"/>
        <v>0</v>
      </c>
      <c r="E344" s="78"/>
      <c r="F344" s="78"/>
      <c r="G344" s="78"/>
      <c r="H344" s="78"/>
      <c r="I344" s="78"/>
      <c r="J344" s="78"/>
      <c r="K344" s="78"/>
      <c r="L344" s="78"/>
      <c r="M344" s="82"/>
      <c r="N344" s="82"/>
      <c r="O344" s="82"/>
      <c r="P344" s="82"/>
    </row>
    <row r="345" spans="1:16" ht="25.5">
      <c r="A345" s="80">
        <v>324</v>
      </c>
      <c r="B345" s="76" t="s">
        <v>44</v>
      </c>
      <c r="C345" s="79">
        <f t="shared" si="106"/>
        <v>0</v>
      </c>
      <c r="D345" s="79">
        <f t="shared" si="106"/>
        <v>600</v>
      </c>
      <c r="E345" s="78"/>
      <c r="F345" s="78"/>
      <c r="G345" s="78"/>
      <c r="H345" s="78"/>
      <c r="I345" s="78"/>
      <c r="J345" s="78"/>
      <c r="K345" s="79">
        <v>0</v>
      </c>
      <c r="L345" s="79">
        <v>600</v>
      </c>
      <c r="M345" s="82"/>
      <c r="N345" s="82"/>
      <c r="O345" s="82"/>
      <c r="P345" s="82"/>
    </row>
    <row r="346" spans="1:16" ht="25.5">
      <c r="A346" s="80">
        <v>329</v>
      </c>
      <c r="B346" s="76" t="s">
        <v>32</v>
      </c>
      <c r="C346" s="79">
        <f t="shared" si="106"/>
        <v>18800</v>
      </c>
      <c r="D346" s="79">
        <f t="shared" si="106"/>
        <v>20600</v>
      </c>
      <c r="E346" s="79"/>
      <c r="F346" s="79"/>
      <c r="G346" s="79">
        <v>100</v>
      </c>
      <c r="H346" s="79">
        <v>100</v>
      </c>
      <c r="I346" s="79">
        <v>6300</v>
      </c>
      <c r="J346" s="79">
        <v>6000</v>
      </c>
      <c r="K346" s="79">
        <v>12400</v>
      </c>
      <c r="L346" s="79">
        <v>14500</v>
      </c>
      <c r="M346" s="79">
        <f>SUM(M347:M350)</f>
        <v>0</v>
      </c>
      <c r="N346" s="79">
        <f>SUM(N347:N350)</f>
        <v>0</v>
      </c>
      <c r="O346" s="79">
        <f>SUM(O347:O350)</f>
        <v>0</v>
      </c>
      <c r="P346" s="79">
        <f>SUM(P347:P350)</f>
        <v>0</v>
      </c>
    </row>
    <row r="347" spans="1:16" ht="12.75">
      <c r="A347" s="77">
        <v>3293</v>
      </c>
      <c r="B347" s="81" t="s">
        <v>89</v>
      </c>
      <c r="C347" s="79">
        <f t="shared" si="106"/>
        <v>0</v>
      </c>
      <c r="D347" s="79">
        <f t="shared" si="106"/>
        <v>0</v>
      </c>
      <c r="E347" s="78"/>
      <c r="F347" s="78"/>
      <c r="G347" s="82"/>
      <c r="H347" s="82"/>
      <c r="I347" s="78"/>
      <c r="J347" s="78"/>
      <c r="K347" s="82"/>
      <c r="L347" s="82"/>
      <c r="M347" s="82"/>
      <c r="N347" s="82"/>
      <c r="O347" s="82"/>
      <c r="P347" s="82"/>
    </row>
    <row r="348" spans="1:16" ht="12.75">
      <c r="A348" s="77">
        <v>3294</v>
      </c>
      <c r="B348" s="81" t="s">
        <v>70</v>
      </c>
      <c r="C348" s="79">
        <f t="shared" si="106"/>
        <v>0</v>
      </c>
      <c r="D348" s="79">
        <f t="shared" si="106"/>
        <v>0</v>
      </c>
      <c r="E348" s="78"/>
      <c r="F348" s="78"/>
      <c r="G348" s="82"/>
      <c r="H348" s="82"/>
      <c r="I348" s="78"/>
      <c r="J348" s="78"/>
      <c r="K348" s="82"/>
      <c r="L348" s="82"/>
      <c r="M348" s="82"/>
      <c r="N348" s="82"/>
      <c r="O348" s="82"/>
      <c r="P348" s="82"/>
    </row>
    <row r="349" spans="1:16" ht="12.75">
      <c r="A349" s="77">
        <v>3295</v>
      </c>
      <c r="B349" s="81" t="s">
        <v>71</v>
      </c>
      <c r="C349" s="79">
        <f t="shared" si="106"/>
        <v>0</v>
      </c>
      <c r="D349" s="79">
        <f t="shared" si="106"/>
        <v>0</v>
      </c>
      <c r="E349" s="78"/>
      <c r="F349" s="78"/>
      <c r="G349" s="82"/>
      <c r="H349" s="82"/>
      <c r="I349" s="78"/>
      <c r="J349" s="78"/>
      <c r="K349" s="82"/>
      <c r="L349" s="82"/>
      <c r="M349" s="82"/>
      <c r="N349" s="82"/>
      <c r="O349" s="82"/>
      <c r="P349" s="82"/>
    </row>
    <row r="350" spans="1:16" ht="12.75">
      <c r="A350" s="77">
        <v>3299</v>
      </c>
      <c r="B350" s="81" t="s">
        <v>32</v>
      </c>
      <c r="C350" s="79">
        <f t="shared" si="106"/>
        <v>0</v>
      </c>
      <c r="D350" s="79">
        <f t="shared" si="106"/>
        <v>0</v>
      </c>
      <c r="E350" s="78"/>
      <c r="F350" s="78"/>
      <c r="G350" s="82"/>
      <c r="H350" s="82"/>
      <c r="I350" s="78"/>
      <c r="J350" s="78"/>
      <c r="K350" s="82"/>
      <c r="L350" s="82"/>
      <c r="M350" s="82"/>
      <c r="N350" s="82"/>
      <c r="O350" s="82"/>
      <c r="P350" s="82"/>
    </row>
    <row r="351" spans="1:16" ht="12.75">
      <c r="A351" s="80">
        <v>34</v>
      </c>
      <c r="B351" s="76" t="s">
        <v>33</v>
      </c>
      <c r="C351" s="79">
        <f>C352</f>
        <v>100</v>
      </c>
      <c r="D351" s="79">
        <f>D352</f>
        <v>250</v>
      </c>
      <c r="E351" s="79"/>
      <c r="F351" s="79"/>
      <c r="G351" s="79">
        <f aca="true" t="shared" si="110" ref="G351:P355">G352</f>
        <v>100</v>
      </c>
      <c r="H351" s="79">
        <f t="shared" si="110"/>
        <v>250</v>
      </c>
      <c r="I351" s="79">
        <f t="shared" si="110"/>
        <v>0</v>
      </c>
      <c r="J351" s="79">
        <f t="shared" si="110"/>
        <v>0</v>
      </c>
      <c r="K351" s="79">
        <f t="shared" si="110"/>
        <v>0</v>
      </c>
      <c r="L351" s="79">
        <f t="shared" si="110"/>
        <v>0</v>
      </c>
      <c r="M351" s="79">
        <f t="shared" si="110"/>
        <v>0</v>
      </c>
      <c r="N351" s="79">
        <f t="shared" si="110"/>
        <v>0</v>
      </c>
      <c r="O351" s="79">
        <f t="shared" si="110"/>
        <v>0</v>
      </c>
      <c r="P351" s="79">
        <f t="shared" si="110"/>
        <v>0</v>
      </c>
    </row>
    <row r="352" spans="1:16" ht="12.75">
      <c r="A352" s="80">
        <v>343</v>
      </c>
      <c r="B352" s="76" t="s">
        <v>34</v>
      </c>
      <c r="C352" s="79">
        <f>SUM(E352+G352+I352+K352+M352+O352+P352)</f>
        <v>100</v>
      </c>
      <c r="D352" s="79">
        <f>SUM(F352+H352+J352+L352+N352+P352+Q352)</f>
        <v>250</v>
      </c>
      <c r="E352" s="79"/>
      <c r="F352" s="79"/>
      <c r="G352" s="79">
        <v>100</v>
      </c>
      <c r="H352" s="79">
        <v>250</v>
      </c>
      <c r="I352" s="79">
        <f t="shared" si="110"/>
        <v>0</v>
      </c>
      <c r="J352" s="79">
        <f t="shared" si="110"/>
        <v>0</v>
      </c>
      <c r="K352" s="79">
        <f t="shared" si="110"/>
        <v>0</v>
      </c>
      <c r="L352" s="79">
        <f t="shared" si="110"/>
        <v>0</v>
      </c>
      <c r="M352" s="79">
        <f t="shared" si="110"/>
        <v>0</v>
      </c>
      <c r="N352" s="79">
        <f t="shared" si="110"/>
        <v>0</v>
      </c>
      <c r="O352" s="79">
        <f t="shared" si="110"/>
        <v>0</v>
      </c>
      <c r="P352" s="79">
        <f t="shared" si="110"/>
        <v>0</v>
      </c>
    </row>
    <row r="353" spans="1:16" ht="12.75">
      <c r="A353" s="77">
        <v>3431</v>
      </c>
      <c r="B353" s="81" t="s">
        <v>72</v>
      </c>
      <c r="C353" s="79">
        <f>SUM(E353+G353+I353+K353+M353+O353+P353)</f>
        <v>0</v>
      </c>
      <c r="D353" s="79">
        <f>SUM(F353+H353+J353+L353+N353+P353+Q353)</f>
        <v>0</v>
      </c>
      <c r="E353" s="78"/>
      <c r="F353" s="78"/>
      <c r="G353" s="82"/>
      <c r="H353" s="82"/>
      <c r="I353" s="82"/>
      <c r="J353" s="82"/>
      <c r="K353" s="82"/>
      <c r="L353" s="82"/>
      <c r="M353" s="82"/>
      <c r="N353" s="82"/>
      <c r="O353" s="82"/>
      <c r="P353" s="82"/>
    </row>
    <row r="354" spans="1:16" ht="12.75">
      <c r="A354" s="80">
        <v>37</v>
      </c>
      <c r="B354" s="76" t="s">
        <v>129</v>
      </c>
      <c r="C354" s="79">
        <f>C355</f>
        <v>0</v>
      </c>
      <c r="D354" s="79">
        <f>D355</f>
        <v>8200</v>
      </c>
      <c r="E354" s="79"/>
      <c r="F354" s="79"/>
      <c r="G354" s="79">
        <f t="shared" si="110"/>
        <v>0</v>
      </c>
      <c r="H354" s="79">
        <f t="shared" si="110"/>
        <v>0</v>
      </c>
      <c r="I354" s="79">
        <f t="shared" si="110"/>
        <v>0</v>
      </c>
      <c r="J354" s="79">
        <f t="shared" si="110"/>
        <v>0</v>
      </c>
      <c r="K354" s="79">
        <f t="shared" si="110"/>
        <v>0</v>
      </c>
      <c r="L354" s="79">
        <f t="shared" si="110"/>
        <v>8200</v>
      </c>
      <c r="M354" s="79">
        <f t="shared" si="110"/>
        <v>0</v>
      </c>
      <c r="N354" s="79">
        <f t="shared" si="110"/>
        <v>0</v>
      </c>
      <c r="O354" s="79">
        <f t="shared" si="110"/>
        <v>0</v>
      </c>
      <c r="P354" s="79">
        <f t="shared" si="110"/>
        <v>0</v>
      </c>
    </row>
    <row r="355" spans="1:16" ht="25.5">
      <c r="A355" s="80">
        <v>372</v>
      </c>
      <c r="B355" s="76" t="s">
        <v>130</v>
      </c>
      <c r="C355" s="79">
        <f>SUM(E355+G355+I355+K355+M355+O355+P355)</f>
        <v>0</v>
      </c>
      <c r="D355" s="79">
        <f>SUM(F355+H355+J355+L355+N355+P355+Q355)</f>
        <v>8200</v>
      </c>
      <c r="E355" s="79"/>
      <c r="F355" s="79"/>
      <c r="G355" s="79">
        <v>0</v>
      </c>
      <c r="H355" s="79">
        <v>0</v>
      </c>
      <c r="I355" s="79">
        <f t="shared" si="110"/>
        <v>0</v>
      </c>
      <c r="J355" s="79">
        <f t="shared" si="110"/>
        <v>0</v>
      </c>
      <c r="K355" s="79">
        <f t="shared" si="110"/>
        <v>0</v>
      </c>
      <c r="L355" s="79">
        <v>8200</v>
      </c>
      <c r="M355" s="79">
        <f t="shared" si="110"/>
        <v>0</v>
      </c>
      <c r="N355" s="79">
        <f t="shared" si="110"/>
        <v>0</v>
      </c>
      <c r="O355" s="79">
        <f t="shared" si="110"/>
        <v>0</v>
      </c>
      <c r="P355" s="79">
        <f t="shared" si="110"/>
        <v>0</v>
      </c>
    </row>
    <row r="356" spans="1:16" ht="12.75">
      <c r="A356" s="77">
        <v>3722</v>
      </c>
      <c r="B356" s="81" t="s">
        <v>131</v>
      </c>
      <c r="C356" s="79">
        <f>SUM(E356+G356+I356+K356+M356+O356+P356)</f>
        <v>0</v>
      </c>
      <c r="D356" s="79">
        <f>SUM(F356+H356+J356+L356+N356+P356+Q356)</f>
        <v>0</v>
      </c>
      <c r="E356" s="78"/>
      <c r="F356" s="78"/>
      <c r="G356" s="82"/>
      <c r="H356" s="82"/>
      <c r="I356" s="82"/>
      <c r="J356" s="82"/>
      <c r="K356" s="82"/>
      <c r="L356" s="78"/>
      <c r="M356" s="82"/>
      <c r="N356" s="82"/>
      <c r="O356" s="82"/>
      <c r="P356" s="82"/>
    </row>
    <row r="357" spans="1:16" ht="25.5">
      <c r="A357" s="80">
        <v>4</v>
      </c>
      <c r="B357" s="76" t="s">
        <v>36</v>
      </c>
      <c r="C357" s="79">
        <f>C358+C366</f>
        <v>150000</v>
      </c>
      <c r="D357" s="79">
        <f>D358+D366</f>
        <v>278600</v>
      </c>
      <c r="E357" s="79"/>
      <c r="F357" s="79"/>
      <c r="G357" s="79">
        <f aca="true" t="shared" si="111" ref="G357:P357">G358</f>
        <v>0</v>
      </c>
      <c r="H357" s="79">
        <f t="shared" si="111"/>
        <v>0</v>
      </c>
      <c r="I357" s="79">
        <f t="shared" si="111"/>
        <v>0</v>
      </c>
      <c r="J357" s="79">
        <f t="shared" si="111"/>
        <v>0</v>
      </c>
      <c r="K357" s="79">
        <f>K358+K367</f>
        <v>150000</v>
      </c>
      <c r="L357" s="79">
        <f>L358+L367</f>
        <v>278600</v>
      </c>
      <c r="M357" s="79">
        <f t="shared" si="111"/>
        <v>0</v>
      </c>
      <c r="N357" s="79">
        <f t="shared" si="111"/>
        <v>0</v>
      </c>
      <c r="O357" s="79">
        <f t="shared" si="111"/>
        <v>0</v>
      </c>
      <c r="P357" s="79">
        <f t="shared" si="111"/>
        <v>0</v>
      </c>
    </row>
    <row r="358" spans="1:16" ht="25.5">
      <c r="A358" s="80">
        <v>42</v>
      </c>
      <c r="B358" s="76" t="s">
        <v>37</v>
      </c>
      <c r="C358" s="79">
        <f>SUM(C361+C364)</f>
        <v>20000</v>
      </c>
      <c r="D358" s="79">
        <f>SUM(D359+D361+D364)</f>
        <v>91300</v>
      </c>
      <c r="E358" s="79"/>
      <c r="F358" s="79"/>
      <c r="G358" s="79">
        <f aca="true" t="shared" si="112" ref="G358:P358">SUM(G361+G364)</f>
        <v>0</v>
      </c>
      <c r="H358" s="79">
        <f>SUM(H361+H364)</f>
        <v>0</v>
      </c>
      <c r="I358" s="79">
        <f t="shared" si="112"/>
        <v>0</v>
      </c>
      <c r="J358" s="79">
        <f>SUM(J361+J364)</f>
        <v>0</v>
      </c>
      <c r="K358" s="79">
        <f t="shared" si="112"/>
        <v>20000</v>
      </c>
      <c r="L358" s="79">
        <f>SUM(L359+L361+L364)</f>
        <v>91300</v>
      </c>
      <c r="M358" s="79">
        <f t="shared" si="112"/>
        <v>0</v>
      </c>
      <c r="N358" s="79">
        <f>SUM(N361+N364)</f>
        <v>0</v>
      </c>
      <c r="O358" s="79">
        <f t="shared" si="112"/>
        <v>0</v>
      </c>
      <c r="P358" s="79">
        <f t="shared" si="112"/>
        <v>0</v>
      </c>
    </row>
    <row r="359" spans="1:16" ht="12.75">
      <c r="A359" s="80">
        <v>421</v>
      </c>
      <c r="B359" s="76" t="s">
        <v>122</v>
      </c>
      <c r="C359" s="79">
        <f aca="true" t="shared" si="113" ref="C359:D365">SUM(E359+G359+I359+K359+M359+O359+P359)</f>
        <v>0</v>
      </c>
      <c r="D359" s="79">
        <f t="shared" si="113"/>
        <v>14000</v>
      </c>
      <c r="E359" s="79"/>
      <c r="F359" s="79"/>
      <c r="G359" s="79"/>
      <c r="H359" s="79"/>
      <c r="I359" s="79"/>
      <c r="J359" s="79"/>
      <c r="K359" s="79">
        <v>0</v>
      </c>
      <c r="L359" s="79">
        <v>14000</v>
      </c>
      <c r="M359" s="79"/>
      <c r="N359" s="79"/>
      <c r="O359" s="79"/>
      <c r="P359" s="79"/>
    </row>
    <row r="360" spans="1:16" ht="12.75">
      <c r="A360" s="77">
        <v>4212</v>
      </c>
      <c r="B360" s="81" t="s">
        <v>123</v>
      </c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</row>
    <row r="361" spans="1:16" ht="12.75">
      <c r="A361" s="80">
        <v>422</v>
      </c>
      <c r="B361" s="76" t="s">
        <v>35</v>
      </c>
      <c r="C361" s="79">
        <f t="shared" si="113"/>
        <v>18000</v>
      </c>
      <c r="D361" s="79">
        <f t="shared" si="113"/>
        <v>30100</v>
      </c>
      <c r="E361" s="79"/>
      <c r="F361" s="79"/>
      <c r="G361" s="79">
        <f aca="true" t="shared" si="114" ref="G361:P361">SUM(G362:G363)</f>
        <v>0</v>
      </c>
      <c r="H361" s="79">
        <f>SUM(H362:H363)</f>
        <v>0</v>
      </c>
      <c r="I361" s="79">
        <f t="shared" si="114"/>
        <v>0</v>
      </c>
      <c r="J361" s="79">
        <f>SUM(J362:J363)</f>
        <v>0</v>
      </c>
      <c r="K361" s="79">
        <v>18000</v>
      </c>
      <c r="L361" s="79">
        <v>30100</v>
      </c>
      <c r="M361" s="79">
        <f t="shared" si="114"/>
        <v>0</v>
      </c>
      <c r="N361" s="79">
        <f>SUM(N362:N363)</f>
        <v>0</v>
      </c>
      <c r="O361" s="79">
        <f t="shared" si="114"/>
        <v>0</v>
      </c>
      <c r="P361" s="79">
        <f t="shared" si="114"/>
        <v>0</v>
      </c>
    </row>
    <row r="362" spans="1:16" ht="12.75">
      <c r="A362" s="77">
        <v>4221</v>
      </c>
      <c r="B362" s="81" t="s">
        <v>48</v>
      </c>
      <c r="C362" s="79">
        <f t="shared" si="113"/>
        <v>0</v>
      </c>
      <c r="D362" s="79">
        <f t="shared" si="113"/>
        <v>0</v>
      </c>
      <c r="E362" s="82"/>
      <c r="F362" s="82"/>
      <c r="G362" s="78"/>
      <c r="H362" s="78"/>
      <c r="I362" s="82"/>
      <c r="J362" s="82"/>
      <c r="K362" s="78"/>
      <c r="L362" s="78"/>
      <c r="M362" s="78"/>
      <c r="N362" s="78"/>
      <c r="O362" s="82"/>
      <c r="P362" s="82"/>
    </row>
    <row r="363" spans="1:16" ht="12.75">
      <c r="A363" s="77">
        <v>4226</v>
      </c>
      <c r="B363" s="81" t="s">
        <v>49</v>
      </c>
      <c r="C363" s="79">
        <f t="shared" si="113"/>
        <v>0</v>
      </c>
      <c r="D363" s="79">
        <f t="shared" si="113"/>
        <v>0</v>
      </c>
      <c r="E363" s="82"/>
      <c r="F363" s="82"/>
      <c r="G363" s="78"/>
      <c r="H363" s="78"/>
      <c r="I363" s="82"/>
      <c r="J363" s="82"/>
      <c r="K363" s="78"/>
      <c r="L363" s="78"/>
      <c r="M363" s="78"/>
      <c r="N363" s="78"/>
      <c r="O363" s="82"/>
      <c r="P363" s="82"/>
    </row>
    <row r="364" spans="1:16" ht="25.5">
      <c r="A364" s="80">
        <v>424</v>
      </c>
      <c r="B364" s="76" t="s">
        <v>38</v>
      </c>
      <c r="C364" s="79">
        <f t="shared" si="113"/>
        <v>2000</v>
      </c>
      <c r="D364" s="79">
        <f t="shared" si="113"/>
        <v>47200</v>
      </c>
      <c r="E364" s="79"/>
      <c r="F364" s="79"/>
      <c r="G364" s="79">
        <f aca="true" t="shared" si="115" ref="G364:P364">G365</f>
        <v>0</v>
      </c>
      <c r="H364" s="79">
        <f t="shared" si="115"/>
        <v>0</v>
      </c>
      <c r="I364" s="79">
        <f t="shared" si="115"/>
        <v>0</v>
      </c>
      <c r="J364" s="79">
        <f t="shared" si="115"/>
        <v>0</v>
      </c>
      <c r="K364" s="79">
        <v>2000</v>
      </c>
      <c r="L364" s="79">
        <v>47200</v>
      </c>
      <c r="M364" s="79">
        <f t="shared" si="115"/>
        <v>0</v>
      </c>
      <c r="N364" s="79">
        <f t="shared" si="115"/>
        <v>0</v>
      </c>
      <c r="O364" s="79">
        <f t="shared" si="115"/>
        <v>0</v>
      </c>
      <c r="P364" s="79">
        <f t="shared" si="115"/>
        <v>0</v>
      </c>
    </row>
    <row r="365" spans="1:16" ht="12.75">
      <c r="A365" s="77">
        <v>4241</v>
      </c>
      <c r="B365" s="81" t="s">
        <v>50</v>
      </c>
      <c r="C365" s="79">
        <f t="shared" si="113"/>
        <v>0</v>
      </c>
      <c r="D365" s="79">
        <f t="shared" si="113"/>
        <v>0</v>
      </c>
      <c r="E365" s="78"/>
      <c r="F365" s="78"/>
      <c r="G365" s="82"/>
      <c r="H365" s="82"/>
      <c r="I365" s="82"/>
      <c r="J365" s="82"/>
      <c r="K365" s="78"/>
      <c r="L365" s="78"/>
      <c r="M365" s="78"/>
      <c r="N365" s="78"/>
      <c r="O365" s="82"/>
      <c r="P365" s="82"/>
    </row>
    <row r="366" spans="1:16" ht="25.5">
      <c r="A366" s="80">
        <v>45</v>
      </c>
      <c r="B366" s="76" t="s">
        <v>91</v>
      </c>
      <c r="C366" s="79">
        <f>C367</f>
        <v>130000</v>
      </c>
      <c r="D366" s="79">
        <f>D367</f>
        <v>187300</v>
      </c>
      <c r="E366" s="78"/>
      <c r="F366" s="78"/>
      <c r="G366" s="82"/>
      <c r="H366" s="82"/>
      <c r="I366" s="82"/>
      <c r="J366" s="82"/>
      <c r="K366" s="79">
        <f>K367</f>
        <v>130000</v>
      </c>
      <c r="L366" s="79">
        <f>L367</f>
        <v>187300</v>
      </c>
      <c r="M366" s="78"/>
      <c r="N366" s="78"/>
      <c r="O366" s="82"/>
      <c r="P366" s="82"/>
    </row>
    <row r="367" spans="1:16" ht="25.5">
      <c r="A367" s="80">
        <v>451</v>
      </c>
      <c r="B367" s="76" t="s">
        <v>92</v>
      </c>
      <c r="C367" s="79">
        <v>130000</v>
      </c>
      <c r="D367" s="79">
        <v>187300</v>
      </c>
      <c r="E367" s="78"/>
      <c r="F367" s="78"/>
      <c r="G367" s="82"/>
      <c r="H367" s="82"/>
      <c r="I367" s="82"/>
      <c r="J367" s="82"/>
      <c r="K367" s="79">
        <v>130000</v>
      </c>
      <c r="L367" s="79">
        <v>187300</v>
      </c>
      <c r="M367" s="78"/>
      <c r="N367" s="78"/>
      <c r="O367" s="82"/>
      <c r="P367" s="82"/>
    </row>
    <row r="368" spans="1:16" ht="25.5">
      <c r="A368" s="77">
        <v>4511</v>
      </c>
      <c r="B368" s="81" t="s">
        <v>92</v>
      </c>
      <c r="C368" s="79">
        <f>SUM(E368+G368+I368+K368+M368+O368+P368)</f>
        <v>0</v>
      </c>
      <c r="D368" s="79">
        <f>SUM(F368+H368+J368+L368+N368+P368+Q368)</f>
        <v>0</v>
      </c>
      <c r="E368" s="78"/>
      <c r="F368" s="78"/>
      <c r="G368" s="82"/>
      <c r="H368" s="82"/>
      <c r="I368" s="82"/>
      <c r="J368" s="82"/>
      <c r="K368" s="78"/>
      <c r="L368" s="78"/>
      <c r="M368" s="78"/>
      <c r="N368" s="78"/>
      <c r="O368" s="82"/>
      <c r="P368" s="82"/>
    </row>
    <row r="369" spans="1:16" ht="12.75">
      <c r="A369" s="80"/>
      <c r="B369" s="76" t="s">
        <v>77</v>
      </c>
      <c r="C369" s="79">
        <f>C314+C357</f>
        <v>4568600</v>
      </c>
      <c r="D369" s="79">
        <f>D314+D357</f>
        <v>4734350</v>
      </c>
      <c r="E369" s="79"/>
      <c r="F369" s="79"/>
      <c r="G369" s="79">
        <f aca="true" t="shared" si="116" ref="G369:P369">G314+G357</f>
        <v>38100</v>
      </c>
      <c r="H369" s="79">
        <f>H314+H357</f>
        <v>38350</v>
      </c>
      <c r="I369" s="79">
        <f t="shared" si="116"/>
        <v>181300</v>
      </c>
      <c r="J369" s="79">
        <f>J314+J357</f>
        <v>190700</v>
      </c>
      <c r="K369" s="79">
        <f t="shared" si="116"/>
        <v>4349200</v>
      </c>
      <c r="L369" s="79">
        <f>L314+L357</f>
        <v>4502800</v>
      </c>
      <c r="M369" s="79">
        <f t="shared" si="116"/>
        <v>0</v>
      </c>
      <c r="N369" s="79">
        <f>N314+N357</f>
        <v>2500</v>
      </c>
      <c r="O369" s="79">
        <f t="shared" si="116"/>
        <v>0</v>
      </c>
      <c r="P369" s="79">
        <f t="shared" si="116"/>
        <v>0</v>
      </c>
    </row>
    <row r="370" spans="1:16" ht="12.75">
      <c r="A370" s="60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>
      <c r="A371" s="60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>
      <c r="A372" s="60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>
      <c r="A373" s="60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>
      <c r="A374" s="60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>
      <c r="A375" s="60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>
      <c r="A376" s="60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>
      <c r="A377" s="60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>
      <c r="A378" s="60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>
      <c r="A379" s="60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>
      <c r="A380" s="60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>
      <c r="A381" s="60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>
      <c r="A382" s="60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>
      <c r="A383" s="60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>
      <c r="A384" s="60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>
      <c r="A385" s="60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>
      <c r="A386" s="60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>
      <c r="A387" s="60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>
      <c r="A388" s="60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>
      <c r="A389" s="60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>
      <c r="A390" s="60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>
      <c r="A391" s="60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>
      <c r="A392" s="60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>
      <c r="A393" s="60"/>
      <c r="B393" s="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>
      <c r="A394" s="60"/>
      <c r="B394" s="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>
      <c r="A395" s="60"/>
      <c r="B395" s="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>
      <c r="A396" s="60"/>
      <c r="B396" s="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>
      <c r="A397" s="60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>
      <c r="A398" s="60"/>
      <c r="B398" s="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>
      <c r="A399" s="60"/>
      <c r="B399" s="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>
      <c r="A400" s="60"/>
      <c r="B400" s="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>
      <c r="A401" s="60"/>
      <c r="B401" s="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>
      <c r="A402" s="60"/>
      <c r="B402" s="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>
      <c r="A403" s="60"/>
      <c r="B403" s="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>
      <c r="A404" s="60"/>
      <c r="B404" s="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>
      <c r="A405" s="60"/>
      <c r="B405" s="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>
      <c r="A406" s="60"/>
      <c r="B406" s="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>
      <c r="A407" s="60"/>
      <c r="B407" s="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>
      <c r="A408" s="60"/>
      <c r="B408" s="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>
      <c r="A409" s="60"/>
      <c r="B409" s="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>
      <c r="A410" s="60"/>
      <c r="B410" s="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>
      <c r="A411" s="60"/>
      <c r="B411" s="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>
      <c r="A412" s="60"/>
      <c r="B412" s="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>
      <c r="A413" s="60"/>
      <c r="B413" s="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>
      <c r="A414" s="60"/>
      <c r="B414" s="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>
      <c r="A415" s="60"/>
      <c r="B415" s="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>
      <c r="A416" s="60"/>
      <c r="B416" s="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>
      <c r="A417" s="60"/>
      <c r="B417" s="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>
      <c r="A418" s="60"/>
      <c r="B418" s="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>
      <c r="A419" s="60"/>
      <c r="B419" s="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>
      <c r="A420" s="60"/>
      <c r="B420" s="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>
      <c r="A421" s="60"/>
      <c r="B421" s="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>
      <c r="A422" s="60"/>
      <c r="B422" s="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>
      <c r="A423" s="60"/>
      <c r="B423" s="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>
      <c r="A424" s="60"/>
      <c r="B424" s="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>
      <c r="A425" s="60"/>
      <c r="B425" s="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>
      <c r="A426" s="60"/>
      <c r="B426" s="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>
      <c r="A427" s="60"/>
      <c r="B427" s="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>
      <c r="A428" s="60"/>
      <c r="B428" s="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>
      <c r="A429" s="60"/>
      <c r="B429" s="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>
      <c r="A430" s="60"/>
      <c r="B430" s="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>
      <c r="A431" s="60"/>
      <c r="B431" s="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>
      <c r="A432" s="60"/>
      <c r="B432" s="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>
      <c r="A433" s="60"/>
      <c r="B433" s="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>
      <c r="A434" s="60"/>
      <c r="B434" s="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>
      <c r="A435" s="60"/>
      <c r="B435" s="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>
      <c r="A436" s="60"/>
      <c r="B436" s="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>
      <c r="A437" s="60"/>
      <c r="B437" s="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>
      <c r="A438" s="60"/>
      <c r="B438" s="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>
      <c r="A439" s="60"/>
      <c r="B439" s="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>
      <c r="A440" s="60"/>
      <c r="B440" s="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>
      <c r="A441" s="60"/>
      <c r="B441" s="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>
      <c r="A442" s="60"/>
      <c r="B442" s="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>
      <c r="A443" s="60"/>
      <c r="B443" s="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>
      <c r="A444" s="60"/>
      <c r="B444" s="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>
      <c r="A445" s="60"/>
      <c r="B445" s="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>
      <c r="A446" s="60"/>
      <c r="B446" s="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>
      <c r="A447" s="60"/>
      <c r="B447" s="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>
      <c r="A448" s="60"/>
      <c r="B448" s="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>
      <c r="A449" s="60"/>
      <c r="B449" s="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>
      <c r="A450" s="60"/>
      <c r="B450" s="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>
      <c r="A451" s="60"/>
      <c r="B451" s="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>
      <c r="A452" s="60"/>
      <c r="B452" s="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>
      <c r="A453" s="60"/>
      <c r="B453" s="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>
      <c r="A454" s="60"/>
      <c r="B454" s="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>
      <c r="A455" s="60"/>
      <c r="B455" s="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>
      <c r="A456" s="60"/>
      <c r="B456" s="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>
      <c r="A457" s="60"/>
      <c r="B457" s="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>
      <c r="A458" s="60"/>
      <c r="B458" s="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>
      <c r="A459" s="60"/>
      <c r="B459" s="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>
      <c r="A460" s="60"/>
      <c r="B460" s="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>
      <c r="A461" s="60"/>
      <c r="B461" s="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>
      <c r="A462" s="60"/>
      <c r="B462" s="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>
      <c r="A463" s="60"/>
      <c r="B463" s="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>
      <c r="A464" s="60"/>
      <c r="B464" s="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>
      <c r="A465" s="60"/>
      <c r="B465" s="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>
      <c r="A466" s="60"/>
      <c r="B466" s="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>
      <c r="A467" s="60"/>
      <c r="B467" s="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>
      <c r="A468" s="60"/>
      <c r="B468" s="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>
      <c r="A469" s="60"/>
      <c r="B469" s="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>
      <c r="A470" s="60"/>
      <c r="B470" s="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>
      <c r="A471" s="60"/>
      <c r="B471" s="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>
      <c r="A472" s="60"/>
      <c r="B472" s="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>
      <c r="A473" s="60"/>
      <c r="B473" s="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>
      <c r="A474" s="60"/>
      <c r="B474" s="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>
      <c r="A475" s="60"/>
      <c r="B475" s="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>
      <c r="A476" s="60"/>
      <c r="B476" s="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>
      <c r="A477" s="60"/>
      <c r="B477" s="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>
      <c r="A478" s="60"/>
      <c r="B478" s="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>
      <c r="A479" s="60"/>
      <c r="B479" s="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>
      <c r="A480" s="60"/>
      <c r="B480" s="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>
      <c r="A481" s="60"/>
      <c r="B481" s="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>
      <c r="A482" s="60"/>
      <c r="B482" s="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>
      <c r="A483" s="60"/>
      <c r="B483" s="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>
      <c r="A484" s="60"/>
      <c r="B484" s="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>
      <c r="A485" s="60"/>
      <c r="B485" s="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>
      <c r="A486" s="60"/>
      <c r="B486" s="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>
      <c r="A487" s="60"/>
      <c r="B487" s="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>
      <c r="A488" s="60"/>
      <c r="B488" s="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>
      <c r="A489" s="60"/>
      <c r="B489" s="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>
      <c r="A490" s="60"/>
      <c r="B490" s="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>
      <c r="A491" s="60"/>
      <c r="B491" s="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>
      <c r="A492" s="60"/>
      <c r="B492" s="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>
      <c r="A493" s="60"/>
      <c r="B493" s="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>
      <c r="A494" s="60"/>
      <c r="B494" s="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>
      <c r="A495" s="60"/>
      <c r="B495" s="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>
      <c r="A496" s="60"/>
      <c r="B496" s="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>
      <c r="A497" s="60"/>
      <c r="B497" s="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>
      <c r="A498" s="60"/>
      <c r="B498" s="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>
      <c r="A499" s="60"/>
      <c r="B499" s="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>
      <c r="A500" s="60"/>
      <c r="B500" s="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>
      <c r="A501" s="60"/>
      <c r="B501" s="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>
      <c r="A502" s="60"/>
      <c r="B502" s="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>
      <c r="A503" s="60"/>
      <c r="B503" s="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>
      <c r="A504" s="60"/>
      <c r="B504" s="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>
      <c r="A505" s="60"/>
      <c r="B505" s="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>
      <c r="A506" s="60"/>
      <c r="B506" s="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>
      <c r="A507" s="60"/>
      <c r="B507" s="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>
      <c r="A508" s="60"/>
      <c r="B508" s="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>
      <c r="A509" s="60"/>
      <c r="B509" s="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>
      <c r="A510" s="60"/>
      <c r="B510" s="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>
      <c r="A511" s="60"/>
      <c r="B511" s="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>
      <c r="A512" s="60"/>
      <c r="B512" s="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</sheetData>
  <sheetProtection/>
  <mergeCells count="1">
    <mergeCell ref="A1:P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56" r:id="rId3"/>
  <headerFooter alignWithMargins="0">
    <oddFooter>&amp;R&amp;P</oddFooter>
  </headerFooter>
  <rowBreaks count="2" manualBreakCount="2">
    <brk id="270" max="15" man="1"/>
    <brk id="327" max="1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3">
      <selection activeCell="I27" sqref="I2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9" customWidth="1"/>
    <col min="5" max="5" width="44.7109375" style="1" customWidth="1"/>
    <col min="6" max="6" width="15.8515625" style="1" bestFit="1" customWidth="1"/>
    <col min="7" max="7" width="17.28125" style="1" customWidth="1"/>
    <col min="8" max="8" width="11.421875" style="1" customWidth="1"/>
    <col min="9" max="9" width="16.28125" style="1" bestFit="1" customWidth="1"/>
    <col min="10" max="10" width="21.7109375" style="1" bestFit="1" customWidth="1"/>
    <col min="11" max="16384" width="11.421875" style="1" customWidth="1"/>
  </cols>
  <sheetData>
    <row r="2" spans="1:7" ht="12.75">
      <c r="A2" s="131" t="s">
        <v>84</v>
      </c>
      <c r="B2" s="145"/>
      <c r="C2" s="145"/>
      <c r="D2" s="145"/>
      <c r="E2" s="145"/>
      <c r="F2" s="145"/>
      <c r="G2" s="145"/>
    </row>
    <row r="3" spans="1:7" ht="12.75">
      <c r="A3" s="131" t="s">
        <v>132</v>
      </c>
      <c r="B3" s="145"/>
      <c r="C3" s="145"/>
      <c r="D3" s="145"/>
      <c r="E3" s="145"/>
      <c r="F3" s="145"/>
      <c r="G3" s="145"/>
    </row>
    <row r="4" spans="1:7" ht="12.75">
      <c r="A4" s="146" t="s">
        <v>133</v>
      </c>
      <c r="B4" s="147"/>
      <c r="C4" s="147"/>
      <c r="D4" s="147"/>
      <c r="E4" s="147"/>
      <c r="F4" s="147"/>
      <c r="G4" s="147"/>
    </row>
    <row r="5" spans="1:7" ht="48" customHeight="1">
      <c r="A5" s="123" t="s">
        <v>120</v>
      </c>
      <c r="B5" s="123"/>
      <c r="C5" s="123"/>
      <c r="D5" s="123"/>
      <c r="E5" s="123"/>
      <c r="F5" s="123"/>
      <c r="G5" s="123"/>
    </row>
    <row r="6" spans="1:7" s="49" customFormat="1" ht="26.25" customHeight="1">
      <c r="A6" s="123" t="s">
        <v>39</v>
      </c>
      <c r="B6" s="123"/>
      <c r="C6" s="123"/>
      <c r="D6" s="123"/>
      <c r="E6" s="123"/>
      <c r="F6" s="123"/>
      <c r="G6" s="153"/>
    </row>
    <row r="7" spans="1:5" ht="4.5" customHeight="1">
      <c r="A7" s="50"/>
      <c r="B7" s="51"/>
      <c r="C7" s="51"/>
      <c r="D7" s="51"/>
      <c r="E7" s="51"/>
    </row>
    <row r="8" spans="1:8" ht="38.25" customHeight="1">
      <c r="A8" s="52"/>
      <c r="B8" s="53"/>
      <c r="C8" s="53"/>
      <c r="D8" s="54"/>
      <c r="E8" s="55"/>
      <c r="F8" s="56" t="s">
        <v>104</v>
      </c>
      <c r="G8" s="56" t="s">
        <v>118</v>
      </c>
      <c r="H8" s="57"/>
    </row>
    <row r="9" spans="1:8" ht="27.75" customHeight="1">
      <c r="A9" s="151" t="s">
        <v>40</v>
      </c>
      <c r="B9" s="129"/>
      <c r="C9" s="129"/>
      <c r="D9" s="129"/>
      <c r="E9" s="152"/>
      <c r="F9" s="90">
        <f>+F10+F11</f>
        <v>5237180</v>
      </c>
      <c r="G9" s="90">
        <f>G10+G11</f>
        <v>5825600</v>
      </c>
      <c r="H9" s="65"/>
    </row>
    <row r="10" spans="1:7" ht="22.5" customHeight="1">
      <c r="A10" s="144" t="s">
        <v>0</v>
      </c>
      <c r="B10" s="133"/>
      <c r="C10" s="133"/>
      <c r="D10" s="133"/>
      <c r="E10" s="139"/>
      <c r="F10" s="93">
        <v>5237180</v>
      </c>
      <c r="G10" s="93">
        <v>5825600</v>
      </c>
    </row>
    <row r="11" spans="1:7" ht="22.5" customHeight="1">
      <c r="A11" s="138" t="s">
        <v>45</v>
      </c>
      <c r="B11" s="139"/>
      <c r="C11" s="139"/>
      <c r="D11" s="139"/>
      <c r="E11" s="139"/>
      <c r="F11" s="93">
        <v>0</v>
      </c>
      <c r="G11" s="93">
        <v>0</v>
      </c>
    </row>
    <row r="12" spans="1:7" ht="22.5" customHeight="1">
      <c r="A12" s="91" t="s">
        <v>41</v>
      </c>
      <c r="B12" s="92"/>
      <c r="C12" s="92"/>
      <c r="D12" s="92"/>
      <c r="E12" s="92"/>
      <c r="F12" s="90">
        <f>+F13+F14</f>
        <v>5237180</v>
      </c>
      <c r="G12" s="90">
        <f>G13+G14</f>
        <v>5509900</v>
      </c>
    </row>
    <row r="13" spans="1:9" ht="22.5" customHeight="1">
      <c r="A13" s="132" t="s">
        <v>1</v>
      </c>
      <c r="B13" s="133"/>
      <c r="C13" s="133"/>
      <c r="D13" s="133"/>
      <c r="E13" s="134"/>
      <c r="F13" s="93">
        <v>5087180</v>
      </c>
      <c r="G13" s="93">
        <v>5224300</v>
      </c>
      <c r="H13" s="39"/>
      <c r="I13" s="39"/>
    </row>
    <row r="14" spans="1:9" ht="22.5" customHeight="1">
      <c r="A14" s="140" t="s">
        <v>73</v>
      </c>
      <c r="B14" s="139"/>
      <c r="C14" s="139"/>
      <c r="D14" s="139"/>
      <c r="E14" s="139"/>
      <c r="F14" s="58">
        <v>150000</v>
      </c>
      <c r="G14" s="58">
        <v>285600</v>
      </c>
      <c r="H14" s="39"/>
      <c r="I14" s="39"/>
    </row>
    <row r="15" spans="1:9" ht="22.5" customHeight="1">
      <c r="A15" s="128" t="s">
        <v>2</v>
      </c>
      <c r="B15" s="129"/>
      <c r="C15" s="129"/>
      <c r="D15" s="129"/>
      <c r="E15" s="129"/>
      <c r="F15" s="89">
        <f>+F9-F12</f>
        <v>0</v>
      </c>
      <c r="G15" s="89">
        <f>+G9-G12</f>
        <v>315700</v>
      </c>
      <c r="I15" s="39"/>
    </row>
    <row r="16" spans="1:7" ht="25.5" customHeight="1">
      <c r="A16" s="123"/>
      <c r="B16" s="130"/>
      <c r="C16" s="130"/>
      <c r="D16" s="130"/>
      <c r="E16" s="130"/>
      <c r="F16" s="131"/>
      <c r="G16" s="131"/>
    </row>
    <row r="17" spans="1:9" ht="39.75" customHeight="1">
      <c r="A17" s="52"/>
      <c r="B17" s="53"/>
      <c r="C17" s="53"/>
      <c r="D17" s="54"/>
      <c r="E17" s="55"/>
      <c r="F17" s="56" t="s">
        <v>104</v>
      </c>
      <c r="G17" s="56" t="s">
        <v>118</v>
      </c>
      <c r="I17" s="39"/>
    </row>
    <row r="18" spans="1:9" ht="30.75" customHeight="1">
      <c r="A18" s="141" t="s">
        <v>81</v>
      </c>
      <c r="B18" s="142"/>
      <c r="C18" s="142"/>
      <c r="D18" s="142"/>
      <c r="E18" s="143"/>
      <c r="F18" s="94">
        <v>0</v>
      </c>
      <c r="G18" s="111">
        <v>3800</v>
      </c>
      <c r="I18" s="39"/>
    </row>
    <row r="19" spans="1:9" ht="34.5" customHeight="1">
      <c r="A19" s="148" t="s">
        <v>78</v>
      </c>
      <c r="B19" s="149"/>
      <c r="C19" s="149"/>
      <c r="D19" s="149"/>
      <c r="E19" s="150"/>
      <c r="F19" s="95">
        <v>0</v>
      </c>
      <c r="G19" s="112">
        <v>3800</v>
      </c>
      <c r="I19" s="39"/>
    </row>
    <row r="20" spans="1:9" s="44" customFormat="1" ht="25.5" customHeight="1">
      <c r="A20" s="137"/>
      <c r="B20" s="130"/>
      <c r="C20" s="130"/>
      <c r="D20" s="130"/>
      <c r="E20" s="130"/>
      <c r="F20" s="131"/>
      <c r="G20" s="131"/>
      <c r="I20" s="96"/>
    </row>
    <row r="21" spans="1:10" s="44" customFormat="1" ht="39" customHeight="1">
      <c r="A21" s="52"/>
      <c r="B21" s="53"/>
      <c r="C21" s="53"/>
      <c r="D21" s="54"/>
      <c r="E21" s="55"/>
      <c r="F21" s="56" t="s">
        <v>104</v>
      </c>
      <c r="G21" s="56" t="s">
        <v>118</v>
      </c>
      <c r="I21" s="96"/>
      <c r="J21" s="96"/>
    </row>
    <row r="22" spans="1:9" s="44" customFormat="1" ht="22.5" customHeight="1">
      <c r="A22" s="144" t="s">
        <v>3</v>
      </c>
      <c r="B22" s="133"/>
      <c r="C22" s="133"/>
      <c r="D22" s="133"/>
      <c r="E22" s="133"/>
      <c r="F22" s="58"/>
      <c r="G22" s="58"/>
      <c r="I22" s="96"/>
    </row>
    <row r="23" spans="1:7" s="44" customFormat="1" ht="33.75" customHeight="1">
      <c r="A23" s="144" t="s">
        <v>4</v>
      </c>
      <c r="B23" s="133"/>
      <c r="C23" s="133"/>
      <c r="D23" s="133"/>
      <c r="E23" s="133"/>
      <c r="F23" s="58"/>
      <c r="G23" s="58"/>
    </row>
    <row r="24" spans="1:10" s="44" customFormat="1" ht="22.5" customHeight="1">
      <c r="A24" s="128" t="s">
        <v>5</v>
      </c>
      <c r="B24" s="129"/>
      <c r="C24" s="129"/>
      <c r="D24" s="129"/>
      <c r="E24" s="129"/>
      <c r="F24" s="90">
        <f>F22-F23</f>
        <v>0</v>
      </c>
      <c r="G24" s="90">
        <f>G22-G23</f>
        <v>0</v>
      </c>
      <c r="I24" s="97"/>
      <c r="J24" s="96"/>
    </row>
    <row r="25" spans="1:7" s="44" customFormat="1" ht="25.5" customHeight="1">
      <c r="A25" s="137"/>
      <c r="B25" s="130"/>
      <c r="C25" s="130"/>
      <c r="D25" s="130"/>
      <c r="E25" s="130"/>
      <c r="F25" s="131"/>
      <c r="G25" s="131"/>
    </row>
    <row r="26" spans="1:7" s="44" customFormat="1" ht="22.5" customHeight="1">
      <c r="A26" s="132" t="s">
        <v>6</v>
      </c>
      <c r="B26" s="133"/>
      <c r="C26" s="133"/>
      <c r="D26" s="133"/>
      <c r="E26" s="133"/>
      <c r="F26" s="58">
        <f>IF((F15+F19+F24)&lt;&gt;0,"NESLAGANJE ZBROJA",(F15+F19+F24))</f>
        <v>0</v>
      </c>
      <c r="G26" s="58">
        <v>0</v>
      </c>
    </row>
    <row r="27" spans="1:5" s="44" customFormat="1" ht="4.5" customHeight="1">
      <c r="A27" s="98"/>
      <c r="B27" s="51"/>
      <c r="C27" s="51"/>
      <c r="D27" s="51"/>
      <c r="E27" s="51"/>
    </row>
    <row r="28" spans="1:7" ht="49.5" customHeight="1">
      <c r="A28" s="135" t="s">
        <v>136</v>
      </c>
      <c r="B28" s="136"/>
      <c r="C28" s="136"/>
      <c r="D28" s="136"/>
      <c r="E28" s="136"/>
      <c r="F28" s="136"/>
      <c r="G28" s="136"/>
    </row>
    <row r="29" ht="12.75">
      <c r="E29" s="99"/>
    </row>
    <row r="30" ht="12.75">
      <c r="A30" s="1" t="s">
        <v>119</v>
      </c>
    </row>
    <row r="31" spans="5:6" ht="12.75">
      <c r="E31" s="1" t="s">
        <v>82</v>
      </c>
      <c r="F31" s="1" t="s">
        <v>105</v>
      </c>
    </row>
    <row r="32" spans="5:7" ht="12.75">
      <c r="E32" s="39" t="s">
        <v>83</v>
      </c>
      <c r="F32" s="39" t="s">
        <v>106</v>
      </c>
      <c r="G32" s="39"/>
    </row>
    <row r="33" spans="6:7" ht="12.75">
      <c r="F33" s="39"/>
      <c r="G33" s="39"/>
    </row>
    <row r="34" spans="5:7" ht="12.75">
      <c r="E34" s="100"/>
      <c r="F34" s="41"/>
      <c r="G34" s="41"/>
    </row>
    <row r="35" spans="5:7" ht="12.75">
      <c r="E35" s="100"/>
      <c r="F35" s="39"/>
      <c r="G35" s="39"/>
    </row>
    <row r="36" spans="5:7" ht="12.75">
      <c r="E36" s="100"/>
      <c r="F36" s="39"/>
      <c r="G36" s="39"/>
    </row>
    <row r="37" spans="5:7" ht="12.75">
      <c r="E37" s="100"/>
      <c r="F37" s="39"/>
      <c r="G37" s="39"/>
    </row>
    <row r="38" spans="5:7" ht="12.75">
      <c r="E38" s="100"/>
      <c r="F38" s="39"/>
      <c r="G38" s="39"/>
    </row>
    <row r="39" ht="12.75">
      <c r="E39" s="100"/>
    </row>
    <row r="44" ht="12.75">
      <c r="F44" s="39"/>
    </row>
    <row r="45" ht="12.75">
      <c r="F45" s="39"/>
    </row>
    <row r="46" ht="12.75">
      <c r="F46" s="39"/>
    </row>
  </sheetData>
  <sheetProtection/>
  <mergeCells count="21">
    <mergeCell ref="A2:G2"/>
    <mergeCell ref="A3:G3"/>
    <mergeCell ref="A20:G20"/>
    <mergeCell ref="A4:G4"/>
    <mergeCell ref="A19:E19"/>
    <mergeCell ref="A9:E9"/>
    <mergeCell ref="A6:G6"/>
    <mergeCell ref="A10:E10"/>
    <mergeCell ref="A11:E11"/>
    <mergeCell ref="A14:E14"/>
    <mergeCell ref="A18:E18"/>
    <mergeCell ref="A24:E24"/>
    <mergeCell ref="A23:E23"/>
    <mergeCell ref="A5:G5"/>
    <mergeCell ref="A22:E22"/>
    <mergeCell ref="A15:E15"/>
    <mergeCell ref="A16:G16"/>
    <mergeCell ref="A13:E13"/>
    <mergeCell ref="A28:G28"/>
    <mergeCell ref="A25:G25"/>
    <mergeCell ref="A26:E26"/>
  </mergeCells>
  <printOptions/>
  <pageMargins left="0.5118110236220472" right="0.5118110236220472" top="0.35433070866141736" bottom="0.1968503937007874" header="0.11811023622047245" footer="0.11811023622047245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OS Belica Knjigovods</cp:lastModifiedBy>
  <cp:lastPrinted>2019-12-23T07:30:21Z</cp:lastPrinted>
  <dcterms:created xsi:type="dcterms:W3CDTF">2013-09-11T11:00:21Z</dcterms:created>
  <dcterms:modified xsi:type="dcterms:W3CDTF">2019-12-23T07:34:19Z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