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4" activeTab="6"/>
  </bookViews>
  <sheets>
    <sheet name="PLAN PRIHODA" sheetId="1" r:id="rId1"/>
    <sheet name="PLAN RASHODA I IZDATAKA-ukupni" sheetId="2" r:id="rId2"/>
    <sheet name="List3" sheetId="3" r:id="rId3"/>
    <sheet name="PLAN RASHODA I IZDATAKA-ŽUPANIJ" sheetId="4" r:id="rId4"/>
    <sheet name="PLAN RASHODA I IZDATAKA" sheetId="5" r:id="rId5"/>
    <sheet name="PLAN PRIHODA " sheetId="6" r:id="rId6"/>
    <sheet name="OPĆI DIO" sheetId="7" r:id="rId7"/>
    <sheet name="List5" sheetId="8" r:id="rId8"/>
  </sheets>
  <definedNames>
    <definedName name="_xlnm.Print_Titles" localSheetId="0">'PLAN PRIHODA'!$1:$1</definedName>
    <definedName name="_xlnm.Print_Titles" localSheetId="5">'PLAN PRIHODA '!$1:$1</definedName>
    <definedName name="_xlnm.Print_Titles" localSheetId="4">'PLAN RASHODA I IZDATAKA'!$1:$3</definedName>
    <definedName name="_xlnm.Print_Titles" localSheetId="1">'PLAN RASHODA I IZDATAKA-ukupni'!$1:$3</definedName>
    <definedName name="_xlnm.Print_Titles" localSheetId="3">'PLAN RASHODA I IZDATAKA-ŽUPANIJ'!$1:$3</definedName>
    <definedName name="_xlnm.Print_Area" localSheetId="0">'PLAN PRIHODA'!$A$1:$H$45</definedName>
    <definedName name="_xlnm.Print_Area" localSheetId="5">'PLAN PRIHODA '!$A$1:$M$17</definedName>
  </definedNames>
  <calcPr fullCalcOnLoad="1"/>
</workbook>
</file>

<file path=xl/sharedStrings.xml><?xml version="1.0" encoding="utf-8"?>
<sst xmlns="http://schemas.openxmlformats.org/spreadsheetml/2006/main" count="812" uniqueCount="132">
  <si>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</si>
  <si>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</si>
  <si>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</si>
  <si>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</si>
  <si>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</si>
  <si>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</si>
  <si>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</si>
  <si>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</si>
  <si>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</si>
  <si>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</si>
  <si>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</si>
  <si>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</si>
  <si>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</si>
  <si>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</si>
  <si>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</si>
  <si>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</si>
  <si>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</si>
  <si>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</si>
  <si>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</si>
  <si>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</si>
  <si>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</si>
  <si>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</si>
  <si>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</si>
  <si>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</si>
  <si>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</si>
  <si>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</si>
  <si>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</si>
  <si>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</si>
  <si>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</si>
  <si>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</si>
  <si>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</si>
  <si>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</si>
  <si>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</si>
  <si>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</si>
  <si>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</si>
  <si>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</si>
  <si>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</si>
  <si>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</si>
  <si>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</si>
  <si>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</si>
  <si>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</si>
  <si>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</si>
  <si>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</si>
  <si>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</si>
  <si>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SVEUKUPNO</t>
  </si>
  <si>
    <t>OSNOVNA ŠKOLA BELICA</t>
  </si>
  <si>
    <t>Nakn.trošk.osobama izvan rad.odnosa</t>
  </si>
  <si>
    <t>2018.</t>
  </si>
  <si>
    <t>Ukupno prihodi i primici za 2018.</t>
  </si>
  <si>
    <t>PRIHODI OD PRODAJE NEFINANCIJSKE IMOVINE</t>
  </si>
  <si>
    <t>2019.</t>
  </si>
  <si>
    <t>PROJEKCIJA PLANA ZA 2019.</t>
  </si>
  <si>
    <t>Ukupno prihodi i primici za 2019.</t>
  </si>
  <si>
    <t>Uredska oprema i namještaj</t>
  </si>
  <si>
    <t>Sportska i glazbena oprema</t>
  </si>
  <si>
    <t>Knjige</t>
  </si>
  <si>
    <t>Službena putovanja</t>
  </si>
  <si>
    <t>Stručno usavršavanje zaposlenika</t>
  </si>
  <si>
    <t>Ostale naknade troškova zaposlenima</t>
  </si>
  <si>
    <t>Naknade za prjevoz, za rad na terenu i odvojeni život</t>
  </si>
  <si>
    <t>Uredski materijal i ostali materij. rashodi</t>
  </si>
  <si>
    <t>Materijal i sirovine</t>
  </si>
  <si>
    <t>Energija</t>
  </si>
  <si>
    <t>Matrij.i dijelovi za tekuće i investic.održ.</t>
  </si>
  <si>
    <t>Sitni inventar i auto gume</t>
  </si>
  <si>
    <t>Službena,radna i zaštitna odjeća i obuća</t>
  </si>
  <si>
    <t>Usluge telefona, pošte i prijevoza</t>
  </si>
  <si>
    <t>Usluge tekućeg i investic.održavanja</t>
  </si>
  <si>
    <t>Usluge promidžbe i informiranja</t>
  </si>
  <si>
    <t>Komunalne usluge</t>
  </si>
  <si>
    <t>Zkupnine i najamnine</t>
  </si>
  <si>
    <t>Zdravstvene i veterinarske usluge</t>
  </si>
  <si>
    <t>Intelektualne i osobne usluge</t>
  </si>
  <si>
    <t>Računalne usluge</t>
  </si>
  <si>
    <t>Ostale usluge</t>
  </si>
  <si>
    <t>Reprezemtacija</t>
  </si>
  <si>
    <t>Članarine i norme</t>
  </si>
  <si>
    <t>Pristojbe i naknade</t>
  </si>
  <si>
    <t>Bankarske usluge i usluge pl. prometa</t>
  </si>
  <si>
    <t>RASHODI ZA NABAVU NEFINANCIJSKE IMOVINE</t>
  </si>
  <si>
    <t>2020.</t>
  </si>
  <si>
    <t>Ukupno prihodi i primici za 2020.</t>
  </si>
  <si>
    <t>PRIJEDLOG PLANA ZA 2018.</t>
  </si>
  <si>
    <t>PROJEKCIJA PLANA ZA 2020.</t>
  </si>
  <si>
    <t>Program:Produženi boravak</t>
  </si>
  <si>
    <t>Program:Pomoćnici u nastavi</t>
  </si>
  <si>
    <t>Program:Projekt Školski obroci svima</t>
  </si>
  <si>
    <t>Program:SVEUKUPNI PLAN</t>
  </si>
  <si>
    <t>UKUPNO</t>
  </si>
  <si>
    <t>VIŠAK/MANJAK IZ PRETHODNE(IH) GODINE KOJI ĆE SE POKRITI/RASPOREDITI</t>
  </si>
  <si>
    <t>Program:Programi školstva</t>
  </si>
  <si>
    <t>Program:Decentralizirana sredstva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</si>
  <si>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</si>
  <si>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</si>
  <si>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Ravnatelj:</t>
  </si>
  <si>
    <t>Antun Žulić</t>
  </si>
  <si>
    <t>OSNOVNA ŠKOLA BELICA, Dr. Ljudevita Gaja 21, 40319 Belica</t>
  </si>
  <si>
    <t>Doprinosi za obvezno zdrav.osiguranje</t>
  </si>
  <si>
    <t>Doprinosi za zapošljavanje</t>
  </si>
  <si>
    <t>Doprinosi za obv.zdrav. osiguranje</t>
  </si>
  <si>
    <t>Naziv aktivnosti:Osnovno školstvo</t>
  </si>
  <si>
    <t>Naziv aktivnosti:Ostali izdaci za OŠ</t>
  </si>
  <si>
    <t>Program:Projekt Shema školsko voće i povrće, Program mlijeka</t>
  </si>
  <si>
    <t>Predsjednica školskog odbora:</t>
  </si>
  <si>
    <t>Marijana Marčec</t>
  </si>
  <si>
    <t>Rebalans financ.plana za 2018.</t>
  </si>
  <si>
    <t>Opći prihodi i primici-PLAN</t>
  </si>
  <si>
    <t>Opći prihodi i primici-REBALANS</t>
  </si>
  <si>
    <t>Vlastiti prihodi-PLAN</t>
  </si>
  <si>
    <t>Vlastiti prihodi-REBALANS</t>
  </si>
  <si>
    <t>Prihodi za posebne namjene-PLAN</t>
  </si>
  <si>
    <t>Prihodi za posebne namjene-REBALANS</t>
  </si>
  <si>
    <t>Pomoći-PLAN</t>
  </si>
  <si>
    <t>Pomoći-REBALANS</t>
  </si>
  <si>
    <t xml:space="preserve">Donacije-PLAN </t>
  </si>
  <si>
    <t xml:space="preserve">Donacije-REBALANS </t>
  </si>
  <si>
    <t>Ukupno prihodi i primici za 2018.-PLAN</t>
  </si>
  <si>
    <t>PRIJEDLOG PLANA ZA 2018.-PLAN</t>
  </si>
  <si>
    <t>Pomoći-državni proračun-PLAN</t>
  </si>
  <si>
    <t>Pomoći-državni proračun-REBALANS</t>
  </si>
  <si>
    <t>Donacije-PLAN</t>
  </si>
  <si>
    <t>Donacije-REBALANS</t>
  </si>
  <si>
    <t>Dodatna ulaganja na građ.objektima</t>
  </si>
  <si>
    <t>Rashodi za dodatna ulaganja na nefinacijskoj imovini</t>
  </si>
  <si>
    <t>Financijski plan 
za 2018.</t>
  </si>
  <si>
    <t>URBROJ: 2109-24-18-01</t>
  </si>
  <si>
    <t>U Belici, 30.10.2018.</t>
  </si>
  <si>
    <t>Ukupno prihodi i primici za 2018.-III. REBALANS</t>
  </si>
  <si>
    <t>PRIJEDLOG PLANA ZA 2018.-III.REBALANS</t>
  </si>
  <si>
    <t>III. REBALANS FINANCIJSKOG PLANA OSNOVNE ŠKOLE BELICA ZA 2018. GODINU</t>
  </si>
  <si>
    <t>KLASA: 400-02/18-01/05</t>
  </si>
  <si>
    <t>III. Rebalans financ.plana za 2018.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</si>
</sst>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21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1" fontId="22" fillId="47" borderId="24" xfId="0" applyNumberFormat="1" applyFont="1" applyFill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1" fontId="22" fillId="0" borderId="24" xfId="0" applyNumberFormat="1" applyFont="1" applyFill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32" xfId="0" applyNumberFormat="1" applyFont="1" applyFill="1" applyBorder="1" applyAlignment="1" applyProtection="1">
      <alignment horizontal="center" vertical="center" wrapText="1"/>
      <protection/>
    </xf>
    <xf numFmtId="3" fontId="34" fillId="7" borderId="17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>
      <alignment horizontal="right"/>
    </xf>
    <xf numFmtId="0" fontId="37" fillId="7" borderId="20" xfId="0" applyFont="1" applyFill="1" applyBorder="1" applyAlignment="1">
      <alignment horizontal="left"/>
    </xf>
    <xf numFmtId="3" fontId="21" fillId="0" borderId="17" xfId="0" applyNumberFormat="1" applyFont="1" applyBorder="1" applyAlignment="1">
      <alignment horizontal="right" vertical="center" wrapText="1"/>
    </xf>
    <xf numFmtId="3" fontId="34" fillId="0" borderId="17" xfId="0" applyNumberFormat="1" applyFont="1" applyFill="1" applyBorder="1" applyAlignment="1">
      <alignment horizontal="right"/>
    </xf>
    <xf numFmtId="3" fontId="34" fillId="48" borderId="20" xfId="0" applyNumberFormat="1" applyFont="1" applyFill="1" applyBorder="1" applyAlignment="1" quotePrefix="1">
      <alignment horizontal="right"/>
    </xf>
    <xf numFmtId="3" fontId="34" fillId="7" borderId="2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48" borderId="17" xfId="0" applyNumberFormat="1" applyFont="1" applyFill="1" applyBorder="1" applyAlignment="1" quotePrefix="1">
      <alignment horizontal="right"/>
    </xf>
    <xf numFmtId="3" fontId="34" fillId="7" borderId="17" xfId="0" applyNumberFormat="1" applyFont="1" applyFill="1" applyBorder="1" applyAlignment="1" quotePrefix="1">
      <alignment horizontal="right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33" xfId="0" applyNumberFormat="1" applyFont="1" applyBorder="1" applyAlignment="1">
      <alignment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4" fillId="48" borderId="20" xfId="0" applyNumberFormat="1" applyFont="1" applyFill="1" applyBorder="1" applyAlignment="1" applyProtection="1">
      <alignment horizontal="left" wrapText="1"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34" fillId="48" borderId="32" xfId="0" applyNumberFormat="1" applyFont="1" applyFill="1" applyBorder="1" applyAlignment="1" applyProtection="1">
      <alignment horizontal="left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2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0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ht="24" customHeight="1">
      <c r="A2" s="2"/>
      <c r="B2" s="2"/>
      <c r="C2" s="2"/>
      <c r="D2" s="2"/>
      <c r="E2" s="2"/>
      <c r="F2" s="2"/>
      <c r="G2" s="2"/>
      <c r="H2" s="70"/>
    </row>
    <row r="3" spans="1:8" s="3" customFormat="1" ht="13.5" thickBot="1">
      <c r="A3" s="10"/>
      <c r="H3" s="11" t="s">
        <v>8</v>
      </c>
    </row>
    <row r="4" spans="1:8" s="3" customFormat="1" ht="26.25" thickBot="1">
      <c r="A4" s="65" t="s">
        <v>9</v>
      </c>
      <c r="B4" s="120" t="s">
        <v>47</v>
      </c>
      <c r="C4" s="121"/>
      <c r="D4" s="121"/>
      <c r="E4" s="121"/>
      <c r="F4" s="121"/>
      <c r="G4" s="121"/>
      <c r="H4" s="122"/>
    </row>
    <row r="5" spans="1:8" s="3" customFormat="1" ht="76.5">
      <c r="A5" s="72" t="s">
        <v>10</v>
      </c>
      <c r="B5" s="73" t="s">
        <v>11</v>
      </c>
      <c r="C5" s="74" t="s">
        <v>12</v>
      </c>
      <c r="D5" s="74" t="s">
        <v>13</v>
      </c>
      <c r="E5" s="74" t="s">
        <v>14</v>
      </c>
      <c r="F5" s="74" t="s">
        <v>15</v>
      </c>
      <c r="G5" s="74" t="s">
        <v>16</v>
      </c>
      <c r="H5" s="75" t="s">
        <v>17</v>
      </c>
    </row>
    <row r="6" spans="1:8" s="3" customFormat="1" ht="12.75">
      <c r="A6" s="81">
        <v>6361</v>
      </c>
      <c r="B6" s="100"/>
      <c r="C6" s="99"/>
      <c r="D6" s="100"/>
      <c r="E6" s="100">
        <v>112782</v>
      </c>
      <c r="F6" s="100"/>
      <c r="G6" s="100"/>
      <c r="H6" s="82"/>
    </row>
    <row r="7" spans="1:8" s="3" customFormat="1" ht="12.75">
      <c r="A7" s="81">
        <v>6362</v>
      </c>
      <c r="B7" s="100"/>
      <c r="C7" s="99"/>
      <c r="D7" s="100"/>
      <c r="E7" s="100">
        <v>20000</v>
      </c>
      <c r="F7" s="100"/>
      <c r="G7" s="100"/>
      <c r="H7" s="82"/>
    </row>
    <row r="8" spans="1:8" s="3" customFormat="1" ht="12.75">
      <c r="A8" s="81">
        <v>6381</v>
      </c>
      <c r="B8" s="100">
        <v>2872</v>
      </c>
      <c r="C8" s="99"/>
      <c r="D8" s="100"/>
      <c r="E8" s="100">
        <v>65071</v>
      </c>
      <c r="F8" s="100"/>
      <c r="G8" s="100"/>
      <c r="H8" s="82"/>
    </row>
    <row r="9" spans="1:8" s="3" customFormat="1" ht="12.75">
      <c r="A9" s="81">
        <v>6413</v>
      </c>
      <c r="B9" s="100"/>
      <c r="C9" s="99">
        <v>90</v>
      </c>
      <c r="D9" s="100"/>
      <c r="E9" s="100"/>
      <c r="F9" s="100"/>
      <c r="G9" s="100"/>
      <c r="H9" s="82"/>
    </row>
    <row r="10" spans="1:8" s="3" customFormat="1" ht="12.75">
      <c r="A10" s="81">
        <v>6526</v>
      </c>
      <c r="B10" s="100"/>
      <c r="C10" s="99"/>
      <c r="D10" s="100">
        <v>236100</v>
      </c>
      <c r="E10" s="100"/>
      <c r="F10" s="100"/>
      <c r="G10" s="100"/>
      <c r="H10" s="82"/>
    </row>
    <row r="11" spans="1:8" s="3" customFormat="1" ht="12.75">
      <c r="A11" s="81">
        <v>6614</v>
      </c>
      <c r="B11" s="99"/>
      <c r="C11" s="99">
        <v>1700</v>
      </c>
      <c r="D11" s="99"/>
      <c r="E11" s="99"/>
      <c r="F11" s="99"/>
      <c r="G11" s="99"/>
      <c r="H11" s="83"/>
    </row>
    <row r="12" spans="1:8" s="3" customFormat="1" ht="12.75">
      <c r="A12" s="81">
        <v>6615</v>
      </c>
      <c r="B12" s="99"/>
      <c r="C12" s="99">
        <v>34000</v>
      </c>
      <c r="D12" s="99"/>
      <c r="E12" s="99"/>
      <c r="F12" s="99"/>
      <c r="G12" s="99"/>
      <c r="H12" s="83"/>
    </row>
    <row r="13" spans="1:8" s="3" customFormat="1" ht="12.75">
      <c r="A13" s="81">
        <v>6631</v>
      </c>
      <c r="B13" s="99"/>
      <c r="C13" s="99"/>
      <c r="D13" s="99"/>
      <c r="E13" s="99"/>
      <c r="F13" s="99">
        <v>2000</v>
      </c>
      <c r="G13" s="99"/>
      <c r="H13" s="83"/>
    </row>
    <row r="14" spans="1:8" s="3" customFormat="1" ht="12.75">
      <c r="A14" s="81">
        <v>6632</v>
      </c>
      <c r="B14" s="99"/>
      <c r="C14" s="99"/>
      <c r="D14" s="99"/>
      <c r="E14" s="99"/>
      <c r="F14" s="99">
        <v>2500</v>
      </c>
      <c r="G14" s="99"/>
      <c r="H14" s="83"/>
    </row>
    <row r="15" spans="1:8" s="3" customFormat="1" ht="12.75">
      <c r="A15" s="81">
        <v>6711</v>
      </c>
      <c r="B15" s="99">
        <v>422854</v>
      </c>
      <c r="C15" s="99"/>
      <c r="D15" s="99"/>
      <c r="E15" s="99"/>
      <c r="F15" s="99"/>
      <c r="G15" s="99"/>
      <c r="H15" s="83"/>
    </row>
    <row r="16" spans="1:8" s="3" customFormat="1" ht="12.75">
      <c r="A16" s="81">
        <v>9222</v>
      </c>
      <c r="B16" s="99">
        <v>-10000</v>
      </c>
      <c r="C16" s="99"/>
      <c r="D16" s="99"/>
      <c r="E16" s="99"/>
      <c r="F16" s="99"/>
      <c r="G16" s="99"/>
      <c r="H16" s="83"/>
    </row>
    <row r="17" spans="1:8" s="3" customFormat="1" ht="30" customHeight="1" thickBot="1">
      <c r="A17" s="76" t="s">
        <v>18</v>
      </c>
      <c r="B17" s="77">
        <f>SUM(B6:B16)</f>
        <v>415726</v>
      </c>
      <c r="C17" s="78">
        <f>SUM(C6:C16)</f>
        <v>35790</v>
      </c>
      <c r="D17" s="79">
        <f>SUM(D6:D16)</f>
        <v>236100</v>
      </c>
      <c r="E17" s="77">
        <f>SUM(E6:E16)</f>
        <v>197853</v>
      </c>
      <c r="F17" s="77">
        <f>SUM(F6:F16)</f>
        <v>4500</v>
      </c>
      <c r="G17" s="78">
        <v>0</v>
      </c>
      <c r="H17" s="80">
        <v>0</v>
      </c>
    </row>
    <row r="18" spans="1:8" s="3" customFormat="1" ht="28.5" customHeight="1" thickBot="1">
      <c r="A18" s="12" t="s">
        <v>48</v>
      </c>
      <c r="B18" s="125">
        <f>B17+C17+D17+E17+F17+G17+H17</f>
        <v>889969</v>
      </c>
      <c r="C18" s="126"/>
      <c r="D18" s="126"/>
      <c r="E18" s="126"/>
      <c r="F18" s="126"/>
      <c r="G18" s="126"/>
      <c r="H18" s="127"/>
    </row>
    <row r="19" spans="1:8" ht="13.5" thickBot="1">
      <c r="A19" s="7"/>
      <c r="B19" s="7"/>
      <c r="C19" s="7"/>
      <c r="D19" s="8"/>
      <c r="E19" s="13"/>
      <c r="H19" s="11"/>
    </row>
    <row r="20" spans="1:8" ht="24" customHeight="1" thickBot="1">
      <c r="A20" s="66" t="s">
        <v>9</v>
      </c>
      <c r="B20" s="120" t="s">
        <v>50</v>
      </c>
      <c r="C20" s="121"/>
      <c r="D20" s="121"/>
      <c r="E20" s="121"/>
      <c r="F20" s="121"/>
      <c r="G20" s="121"/>
      <c r="H20" s="122"/>
    </row>
    <row r="21" spans="1:8" ht="76.5">
      <c r="A21" s="90" t="s">
        <v>10</v>
      </c>
      <c r="B21" s="73" t="s">
        <v>11</v>
      </c>
      <c r="C21" s="74" t="s">
        <v>12</v>
      </c>
      <c r="D21" s="74" t="s">
        <v>13</v>
      </c>
      <c r="E21" s="74" t="s">
        <v>14</v>
      </c>
      <c r="F21" s="74" t="s">
        <v>15</v>
      </c>
      <c r="G21" s="74" t="s">
        <v>16</v>
      </c>
      <c r="H21" s="75" t="s">
        <v>17</v>
      </c>
    </row>
    <row r="22" spans="1:8" ht="12.75">
      <c r="A22" s="81">
        <v>63</v>
      </c>
      <c r="B22" s="106">
        <v>2872</v>
      </c>
      <c r="C22" s="83"/>
      <c r="D22" s="91"/>
      <c r="E22" s="98">
        <v>185786</v>
      </c>
      <c r="F22" s="82"/>
      <c r="G22" s="82"/>
      <c r="H22" s="82"/>
    </row>
    <row r="23" spans="1:8" ht="12.75">
      <c r="A23" s="81">
        <v>64</v>
      </c>
      <c r="B23" s="83"/>
      <c r="C23" s="83">
        <v>90</v>
      </c>
      <c r="D23" s="83"/>
      <c r="E23" s="83"/>
      <c r="F23" s="83"/>
      <c r="G23" s="83"/>
      <c r="H23" s="83"/>
    </row>
    <row r="24" spans="1:8" ht="12.75">
      <c r="A24" s="81">
        <v>65</v>
      </c>
      <c r="B24" s="83"/>
      <c r="C24" s="83"/>
      <c r="D24" s="83">
        <v>236100</v>
      </c>
      <c r="E24" s="83"/>
      <c r="F24" s="83"/>
      <c r="G24" s="83"/>
      <c r="H24" s="83"/>
    </row>
    <row r="25" spans="1:8" ht="13.5" customHeight="1">
      <c r="A25" s="81">
        <v>66</v>
      </c>
      <c r="B25" s="83"/>
      <c r="C25" s="83">
        <v>35700</v>
      </c>
      <c r="D25" s="83"/>
      <c r="E25" s="83"/>
      <c r="F25" s="83">
        <v>4500</v>
      </c>
      <c r="G25" s="83"/>
      <c r="H25" s="83"/>
    </row>
    <row r="26" spans="1:8" ht="12.75">
      <c r="A26" s="81">
        <v>67</v>
      </c>
      <c r="B26" s="83">
        <v>423111</v>
      </c>
      <c r="C26" s="83"/>
      <c r="D26" s="83"/>
      <c r="E26" s="83"/>
      <c r="F26" s="83"/>
      <c r="G26" s="83"/>
      <c r="H26" s="83"/>
    </row>
    <row r="27" spans="1:8" ht="12.75">
      <c r="A27" s="81"/>
      <c r="B27" s="83"/>
      <c r="C27" s="83"/>
      <c r="D27" s="83"/>
      <c r="E27" s="83"/>
      <c r="F27" s="83"/>
      <c r="G27" s="83"/>
      <c r="H27" s="83"/>
    </row>
    <row r="28" spans="1:8" ht="12.75">
      <c r="A28" s="81"/>
      <c r="B28" s="83"/>
      <c r="C28" s="83"/>
      <c r="D28" s="83"/>
      <c r="E28" s="83"/>
      <c r="F28" s="83"/>
      <c r="G28" s="83"/>
      <c r="H28" s="83"/>
    </row>
    <row r="29" spans="1:8" ht="12.75">
      <c r="A29" s="81"/>
      <c r="B29" s="83"/>
      <c r="C29" s="83"/>
      <c r="D29" s="83"/>
      <c r="E29" s="83"/>
      <c r="F29" s="83"/>
      <c r="G29" s="83"/>
      <c r="H29" s="83"/>
    </row>
    <row r="30" spans="1:8" s="3" customFormat="1" ht="30" customHeight="1" thickBot="1">
      <c r="A30" s="76" t="s">
        <v>18</v>
      </c>
      <c r="B30" s="77">
        <f>SUM(B22:B29)</f>
        <v>425983</v>
      </c>
      <c r="C30" s="78">
        <f>SUM(C19:C29)</f>
        <v>35790</v>
      </c>
      <c r="D30" s="79">
        <f>SUM(D22:D29)</f>
        <v>236100</v>
      </c>
      <c r="E30" s="77">
        <f>SUM(E22:E29)</f>
        <v>185786</v>
      </c>
      <c r="F30" s="77">
        <f>SUM(F22:F29)</f>
        <v>4500</v>
      </c>
      <c r="G30" s="78">
        <v>0</v>
      </c>
      <c r="H30" s="80">
        <v>0</v>
      </c>
    </row>
    <row r="31" spans="1:8" s="3" customFormat="1" ht="28.5" customHeight="1" thickBot="1">
      <c r="A31" s="12" t="s">
        <v>52</v>
      </c>
      <c r="B31" s="125">
        <f>B30+C30+D30+E30+F30+G30+H30</f>
        <v>888159</v>
      </c>
      <c r="C31" s="126"/>
      <c r="D31" s="126"/>
      <c r="E31" s="126"/>
      <c r="F31" s="126"/>
      <c r="G31" s="126"/>
      <c r="H31" s="127"/>
    </row>
    <row r="32" spans="4:5" ht="13.5" thickBot="1">
      <c r="D32" s="15"/>
      <c r="E32" s="16"/>
    </row>
    <row r="33" spans="1:8" ht="26.25" thickBot="1">
      <c r="A33" s="66" t="s">
        <v>9</v>
      </c>
      <c r="B33" s="120" t="s">
        <v>80</v>
      </c>
      <c r="C33" s="121"/>
      <c r="D33" s="121"/>
      <c r="E33" s="121"/>
      <c r="F33" s="121"/>
      <c r="G33" s="121"/>
      <c r="H33" s="122"/>
    </row>
    <row r="34" spans="1:8" ht="76.5">
      <c r="A34" s="90" t="s">
        <v>10</v>
      </c>
      <c r="B34" s="73" t="s">
        <v>11</v>
      </c>
      <c r="C34" s="74" t="s">
        <v>12</v>
      </c>
      <c r="D34" s="74" t="s">
        <v>13</v>
      </c>
      <c r="E34" s="74" t="s">
        <v>14</v>
      </c>
      <c r="F34" s="74" t="s">
        <v>15</v>
      </c>
      <c r="G34" s="74" t="s">
        <v>16</v>
      </c>
      <c r="H34" s="75" t="s">
        <v>17</v>
      </c>
    </row>
    <row r="35" spans="1:8" ht="12.75">
      <c r="A35" s="81">
        <v>63</v>
      </c>
      <c r="B35" s="106">
        <v>2872</v>
      </c>
      <c r="C35" s="83"/>
      <c r="D35" s="91"/>
      <c r="E35" s="98">
        <v>185786</v>
      </c>
      <c r="F35" s="82"/>
      <c r="G35" s="82"/>
      <c r="H35" s="82"/>
    </row>
    <row r="36" spans="1:8" ht="12.75">
      <c r="A36" s="81">
        <v>64</v>
      </c>
      <c r="B36" s="83"/>
      <c r="C36" s="83">
        <v>90</v>
      </c>
      <c r="D36" s="92"/>
      <c r="E36" s="83"/>
      <c r="F36" s="83"/>
      <c r="G36" s="83"/>
      <c r="H36" s="83"/>
    </row>
    <row r="37" spans="1:8" ht="12.75">
      <c r="A37" s="81">
        <v>65</v>
      </c>
      <c r="B37" s="83"/>
      <c r="C37" s="83"/>
      <c r="D37" s="83">
        <v>236100</v>
      </c>
      <c r="E37" s="83"/>
      <c r="F37" s="83"/>
      <c r="G37" s="83"/>
      <c r="H37" s="83"/>
    </row>
    <row r="38" spans="1:8" ht="12.75">
      <c r="A38" s="81">
        <v>66</v>
      </c>
      <c r="B38" s="83"/>
      <c r="C38" s="83">
        <v>35700</v>
      </c>
      <c r="D38" s="83"/>
      <c r="E38" s="83"/>
      <c r="F38" s="83">
        <v>4500</v>
      </c>
      <c r="G38" s="83"/>
      <c r="H38" s="83"/>
    </row>
    <row r="39" spans="1:8" ht="12.75">
      <c r="A39" s="81">
        <v>67</v>
      </c>
      <c r="B39" s="83">
        <v>437920</v>
      </c>
      <c r="C39" s="83"/>
      <c r="D39" s="83"/>
      <c r="E39" s="83"/>
      <c r="F39" s="83"/>
      <c r="G39" s="83"/>
      <c r="H39" s="83"/>
    </row>
    <row r="40" spans="1:8" ht="12.75" customHeight="1">
      <c r="A40" s="81"/>
      <c r="B40" s="83"/>
      <c r="C40" s="83"/>
      <c r="D40" s="83"/>
      <c r="E40" s="83"/>
      <c r="F40" s="83"/>
      <c r="G40" s="83"/>
      <c r="H40" s="83"/>
    </row>
    <row r="41" spans="1:8" ht="13.5" customHeight="1">
      <c r="A41" s="81"/>
      <c r="B41" s="83"/>
      <c r="C41" s="83"/>
      <c r="D41" s="83"/>
      <c r="E41" s="83"/>
      <c r="F41" s="83"/>
      <c r="G41" s="83"/>
      <c r="H41" s="83"/>
    </row>
    <row r="42" spans="1:8" ht="13.5" customHeight="1">
      <c r="A42" s="89"/>
      <c r="B42" s="83"/>
      <c r="C42" s="83"/>
      <c r="D42" s="83"/>
      <c r="E42" s="83"/>
      <c r="F42" s="83"/>
      <c r="G42" s="83"/>
      <c r="H42" s="83"/>
    </row>
    <row r="43" spans="1:8" ht="13.5" customHeight="1">
      <c r="A43" s="89"/>
      <c r="B43" s="83"/>
      <c r="C43" s="83"/>
      <c r="D43" s="83"/>
      <c r="E43" s="83"/>
      <c r="F43" s="83"/>
      <c r="G43" s="83"/>
      <c r="H43" s="83"/>
    </row>
    <row r="44" spans="1:8" s="3" customFormat="1" ht="30" customHeight="1" thickBot="1">
      <c r="A44" s="76" t="s">
        <v>18</v>
      </c>
      <c r="B44" s="77">
        <f>SUM(B35:B43)</f>
        <v>440792</v>
      </c>
      <c r="C44" s="77">
        <f>SUM(C35:C43)</f>
        <v>35790</v>
      </c>
      <c r="D44" s="79">
        <f>SUM(D35:D43)</f>
        <v>236100</v>
      </c>
      <c r="E44" s="77">
        <f>SUM(E35:E43)</f>
        <v>185786</v>
      </c>
      <c r="F44" s="77">
        <f>SUM(F35:F43)</f>
        <v>4500</v>
      </c>
      <c r="G44" s="78">
        <v>0</v>
      </c>
      <c r="H44" s="80">
        <v>0</v>
      </c>
    </row>
    <row r="45" spans="1:8" s="3" customFormat="1" ht="28.5" customHeight="1" thickBot="1">
      <c r="A45" s="12" t="s">
        <v>81</v>
      </c>
      <c r="B45" s="125">
        <f>B44+C44+D44+E44+F44+G44+H44</f>
        <v>902968</v>
      </c>
      <c r="C45" s="126"/>
      <c r="D45" s="126"/>
      <c r="E45" s="126"/>
      <c r="F45" s="126"/>
      <c r="G45" s="126"/>
      <c r="H45" s="127"/>
    </row>
    <row r="46" spans="3:5" ht="13.5" customHeight="1">
      <c r="C46" s="17"/>
      <c r="D46" s="15"/>
      <c r="E46" s="18"/>
    </row>
    <row r="47" spans="3:5" ht="13.5" customHeight="1">
      <c r="C47" s="17"/>
      <c r="D47" s="19"/>
      <c r="E47" s="20"/>
    </row>
    <row r="48" spans="4:5" ht="13.5" customHeight="1">
      <c r="D48" s="21"/>
      <c r="E48" s="22"/>
    </row>
    <row r="49" spans="4:5" ht="13.5" customHeight="1">
      <c r="D49" s="23"/>
      <c r="E49" s="24"/>
    </row>
    <row r="50" spans="4:5" ht="13.5" customHeight="1">
      <c r="D50" s="15"/>
      <c r="E50" s="16"/>
    </row>
    <row r="51" spans="3:5" ht="28.5" customHeight="1">
      <c r="C51" s="17"/>
      <c r="D51" s="15"/>
      <c r="E51" s="25"/>
    </row>
    <row r="52" spans="3:5" ht="13.5" customHeight="1">
      <c r="C52" s="17"/>
      <c r="D52" s="15"/>
      <c r="E52" s="20"/>
    </row>
    <row r="53" spans="4:5" ht="13.5" customHeight="1">
      <c r="D53" s="15"/>
      <c r="E53" s="16"/>
    </row>
    <row r="54" spans="4:5" ht="13.5" customHeight="1">
      <c r="D54" s="15"/>
      <c r="E54" s="24"/>
    </row>
    <row r="55" spans="4:5" ht="13.5" customHeight="1">
      <c r="D55" s="15"/>
      <c r="E55" s="16"/>
    </row>
    <row r="56" spans="4:5" ht="22.5" customHeight="1">
      <c r="D56" s="15"/>
      <c r="E56" s="26"/>
    </row>
    <row r="57" spans="4:5" ht="13.5" customHeight="1">
      <c r="D57" s="21"/>
      <c r="E57" s="22"/>
    </row>
    <row r="58" spans="2:5" ht="13.5" customHeight="1">
      <c r="B58" s="17"/>
      <c r="D58" s="21"/>
      <c r="E58" s="27"/>
    </row>
    <row r="59" spans="3:5" ht="13.5" customHeight="1">
      <c r="C59" s="17"/>
      <c r="D59" s="21"/>
      <c r="E59" s="28"/>
    </row>
    <row r="60" spans="3:5" ht="13.5" customHeight="1">
      <c r="C60" s="17"/>
      <c r="D60" s="23"/>
      <c r="E60" s="20"/>
    </row>
    <row r="61" spans="4:5" ht="13.5" customHeight="1">
      <c r="D61" s="15"/>
      <c r="E61" s="16"/>
    </row>
    <row r="62" spans="2:5" ht="13.5" customHeight="1">
      <c r="B62" s="17"/>
      <c r="D62" s="15"/>
      <c r="E62" s="18"/>
    </row>
    <row r="63" spans="3:5" ht="13.5" customHeight="1">
      <c r="C63" s="17"/>
      <c r="D63" s="15"/>
      <c r="E63" s="27"/>
    </row>
    <row r="64" spans="3:5" ht="13.5" customHeight="1">
      <c r="C64" s="17"/>
      <c r="D64" s="23"/>
      <c r="E64" s="20"/>
    </row>
    <row r="65" spans="4:5" ht="13.5" customHeight="1">
      <c r="D65" s="21"/>
      <c r="E65" s="16"/>
    </row>
    <row r="66" spans="3:5" ht="13.5" customHeight="1">
      <c r="C66" s="17"/>
      <c r="D66" s="21"/>
      <c r="E66" s="27"/>
    </row>
    <row r="67" spans="4:5" ht="22.5" customHeight="1">
      <c r="D67" s="23"/>
      <c r="E67" s="26"/>
    </row>
    <row r="68" spans="4:5" ht="13.5" customHeight="1">
      <c r="D68" s="15"/>
      <c r="E68" s="16"/>
    </row>
    <row r="69" spans="4:5" ht="13.5" customHeight="1">
      <c r="D69" s="23"/>
      <c r="E69" s="20"/>
    </row>
    <row r="70" spans="4:5" ht="13.5" customHeight="1">
      <c r="D70" s="15"/>
      <c r="E70" s="16"/>
    </row>
    <row r="71" spans="4:5" ht="13.5" customHeight="1">
      <c r="D71" s="15"/>
      <c r="E71" s="16"/>
    </row>
    <row r="72" spans="1:5" ht="13.5" customHeight="1">
      <c r="A72" s="17"/>
      <c r="D72" s="29"/>
      <c r="E72" s="27"/>
    </row>
    <row r="73" spans="2:5" ht="13.5" customHeight="1">
      <c r="B73" s="17"/>
      <c r="C73" s="17"/>
      <c r="D73" s="30"/>
      <c r="E73" s="27"/>
    </row>
    <row r="74" spans="2:5" ht="13.5" customHeight="1">
      <c r="B74" s="17"/>
      <c r="C74" s="17"/>
      <c r="D74" s="30"/>
      <c r="E74" s="18"/>
    </row>
    <row r="75" spans="2:5" ht="13.5" customHeight="1">
      <c r="B75" s="17"/>
      <c r="C75" s="17"/>
      <c r="D75" s="23"/>
      <c r="E75" s="24"/>
    </row>
    <row r="76" spans="4:5" ht="12.75">
      <c r="D76" s="15"/>
      <c r="E76" s="16"/>
    </row>
    <row r="77" spans="2:5" ht="12.75">
      <c r="B77" s="17"/>
      <c r="D77" s="15"/>
      <c r="E77" s="27"/>
    </row>
    <row r="78" spans="3:5" ht="12.75">
      <c r="C78" s="17"/>
      <c r="D78" s="15"/>
      <c r="E78" s="18"/>
    </row>
    <row r="79" spans="3:5" ht="12.75">
      <c r="C79" s="17"/>
      <c r="D79" s="23"/>
      <c r="E79" s="20"/>
    </row>
    <row r="80" spans="4:5" ht="12.75">
      <c r="D80" s="15"/>
      <c r="E80" s="16"/>
    </row>
    <row r="81" spans="4:5" ht="12.75">
      <c r="D81" s="15"/>
      <c r="E81" s="16"/>
    </row>
    <row r="82" spans="4:5" ht="12.75">
      <c r="D82" s="31"/>
      <c r="E82" s="32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4:5" ht="12.75">
      <c r="D86" s="23"/>
      <c r="E86" s="20"/>
    </row>
    <row r="87" spans="4:5" ht="12.75">
      <c r="D87" s="15"/>
      <c r="E87" s="16"/>
    </row>
    <row r="88" spans="4:5" ht="12.75">
      <c r="D88" s="23"/>
      <c r="E88" s="20"/>
    </row>
    <row r="89" spans="4:5" ht="12.75">
      <c r="D89" s="15"/>
      <c r="E89" s="16"/>
    </row>
    <row r="90" spans="4:5" ht="12.75">
      <c r="D90" s="15"/>
      <c r="E90" s="16"/>
    </row>
    <row r="91" spans="4:5" ht="12.75">
      <c r="D91" s="15"/>
      <c r="E91" s="16"/>
    </row>
    <row r="92" spans="4:5" ht="12.75">
      <c r="D92" s="15"/>
      <c r="E92" s="16"/>
    </row>
    <row r="93" spans="1:5" ht="28.5" customHeight="1">
      <c r="A93" s="33"/>
      <c r="B93" s="33"/>
      <c r="C93" s="33"/>
      <c r="D93" s="34"/>
      <c r="E93" s="35"/>
    </row>
    <row r="94" spans="3:5" ht="12.75">
      <c r="C94" s="17"/>
      <c r="D94" s="15"/>
      <c r="E94" s="18"/>
    </row>
    <row r="95" spans="4:5" ht="12.75">
      <c r="D95" s="36"/>
      <c r="E95" s="37"/>
    </row>
    <row r="96" spans="4:5" ht="12.75">
      <c r="D96" s="15"/>
      <c r="E96" s="16"/>
    </row>
    <row r="97" spans="4:5" ht="12.75">
      <c r="D97" s="31"/>
      <c r="E97" s="32"/>
    </row>
    <row r="98" spans="4:5" ht="12.75">
      <c r="D98" s="31"/>
      <c r="E98" s="32"/>
    </row>
    <row r="99" spans="4:5" ht="12.75">
      <c r="D99" s="15"/>
      <c r="E99" s="16"/>
    </row>
    <row r="100" spans="4:5" ht="12.75">
      <c r="D100" s="23"/>
      <c r="E100" s="20"/>
    </row>
    <row r="101" spans="4:5" ht="12.75">
      <c r="D101" s="15"/>
      <c r="E101" s="16"/>
    </row>
    <row r="102" spans="4:5" ht="12.75">
      <c r="D102" s="15"/>
      <c r="E102" s="16"/>
    </row>
    <row r="103" spans="4:5" ht="12.75">
      <c r="D103" s="23"/>
      <c r="E103" s="20"/>
    </row>
    <row r="104" spans="4:5" ht="12.75">
      <c r="D104" s="15"/>
      <c r="E104" s="16"/>
    </row>
    <row r="105" spans="4:5" ht="12.75">
      <c r="D105" s="31"/>
      <c r="E105" s="32"/>
    </row>
    <row r="106" spans="4:5" ht="12.75">
      <c r="D106" s="23"/>
      <c r="E106" s="37"/>
    </row>
    <row r="107" spans="4:5" ht="12.75">
      <c r="D107" s="21"/>
      <c r="E107" s="32"/>
    </row>
    <row r="108" spans="4:5" ht="12.75">
      <c r="D108" s="23"/>
      <c r="E108" s="20"/>
    </row>
    <row r="109" spans="4:5" ht="12.75">
      <c r="D109" s="15"/>
      <c r="E109" s="16"/>
    </row>
    <row r="110" spans="3:5" ht="12.75">
      <c r="C110" s="17"/>
      <c r="D110" s="15"/>
      <c r="E110" s="18"/>
    </row>
    <row r="111" spans="4:5" ht="12.75">
      <c r="D111" s="21"/>
      <c r="E111" s="20"/>
    </row>
    <row r="112" spans="4:5" ht="12.75">
      <c r="D112" s="21"/>
      <c r="E112" s="32"/>
    </row>
    <row r="113" spans="3:5" ht="12.75">
      <c r="C113" s="17"/>
      <c r="D113" s="21"/>
      <c r="E113" s="38"/>
    </row>
    <row r="114" spans="3:5" ht="12.75">
      <c r="C114" s="17"/>
      <c r="D114" s="23"/>
      <c r="E114" s="24"/>
    </row>
    <row r="115" spans="4:5" ht="12.75">
      <c r="D115" s="15"/>
      <c r="E115" s="16"/>
    </row>
    <row r="116" spans="4:5" ht="12.75">
      <c r="D116" s="36"/>
      <c r="E116" s="39"/>
    </row>
    <row r="117" spans="4:5" ht="11.25" customHeight="1">
      <c r="D117" s="31"/>
      <c r="E117" s="32"/>
    </row>
    <row r="118" spans="2:5" ht="24" customHeight="1">
      <c r="B118" s="17"/>
      <c r="D118" s="31"/>
      <c r="E118" s="40"/>
    </row>
    <row r="119" spans="3:5" ht="15" customHeight="1">
      <c r="C119" s="17"/>
      <c r="D119" s="31"/>
      <c r="E119" s="40"/>
    </row>
    <row r="120" spans="4:5" ht="11.25" customHeight="1">
      <c r="D120" s="36"/>
      <c r="E120" s="37"/>
    </row>
    <row r="121" spans="4:5" ht="12.75">
      <c r="D121" s="31"/>
      <c r="E121" s="32"/>
    </row>
    <row r="122" spans="2:5" ht="13.5" customHeight="1">
      <c r="B122" s="17"/>
      <c r="D122" s="31"/>
      <c r="E122" s="41"/>
    </row>
    <row r="123" spans="3:5" ht="12.75" customHeight="1">
      <c r="C123" s="17"/>
      <c r="D123" s="31"/>
      <c r="E123" s="18"/>
    </row>
    <row r="124" spans="3:5" ht="12.75" customHeight="1">
      <c r="C124" s="17"/>
      <c r="D124" s="23"/>
      <c r="E124" s="24"/>
    </row>
    <row r="125" spans="4:5" ht="12.75">
      <c r="D125" s="15"/>
      <c r="E125" s="16"/>
    </row>
    <row r="126" spans="3:5" ht="12.75">
      <c r="C126" s="17"/>
      <c r="D126" s="15"/>
      <c r="E126" s="38"/>
    </row>
    <row r="127" spans="4:5" ht="12.75">
      <c r="D127" s="36"/>
      <c r="E127" s="37"/>
    </row>
    <row r="128" spans="4:5" ht="12.75">
      <c r="D128" s="31"/>
      <c r="E128" s="32"/>
    </row>
    <row r="129" spans="4:5" ht="12.75">
      <c r="D129" s="15"/>
      <c r="E129" s="16"/>
    </row>
    <row r="130" spans="1:5" ht="19.5" customHeight="1">
      <c r="A130" s="42"/>
      <c r="B130" s="7"/>
      <c r="C130" s="7"/>
      <c r="D130" s="7"/>
      <c r="E130" s="27"/>
    </row>
    <row r="131" spans="1:5" ht="15" customHeight="1">
      <c r="A131" s="17"/>
      <c r="D131" s="29"/>
      <c r="E131" s="27"/>
    </row>
    <row r="132" spans="1:5" ht="12.75">
      <c r="A132" s="17"/>
      <c r="B132" s="17"/>
      <c r="D132" s="29"/>
      <c r="E132" s="18"/>
    </row>
    <row r="133" spans="3:5" ht="12.75">
      <c r="C133" s="17"/>
      <c r="D133" s="15"/>
      <c r="E133" s="27"/>
    </row>
    <row r="134" spans="4:5" ht="12.75">
      <c r="D134" s="19"/>
      <c r="E134" s="20"/>
    </row>
    <row r="135" spans="2:5" ht="12.75">
      <c r="B135" s="17"/>
      <c r="D135" s="15"/>
      <c r="E135" s="18"/>
    </row>
    <row r="136" spans="3:5" ht="12.75">
      <c r="C136" s="17"/>
      <c r="D136" s="15"/>
      <c r="E136" s="18"/>
    </row>
    <row r="137" spans="4:5" ht="12.75">
      <c r="D137" s="23"/>
      <c r="E137" s="24"/>
    </row>
    <row r="138" spans="3:5" ht="22.5" customHeight="1">
      <c r="C138" s="17"/>
      <c r="D138" s="15"/>
      <c r="E138" s="25"/>
    </row>
    <row r="139" spans="4:5" ht="12.75">
      <c r="D139" s="15"/>
      <c r="E139" s="24"/>
    </row>
    <row r="140" spans="2:5" ht="12.75">
      <c r="B140" s="17"/>
      <c r="D140" s="21"/>
      <c r="E140" s="27"/>
    </row>
    <row r="141" spans="3:5" ht="12.75">
      <c r="C141" s="17"/>
      <c r="D141" s="21"/>
      <c r="E141" s="28"/>
    </row>
    <row r="142" spans="4:5" ht="12.75">
      <c r="D142" s="23"/>
      <c r="E142" s="20"/>
    </row>
    <row r="143" spans="1:5" ht="13.5" customHeight="1">
      <c r="A143" s="17"/>
      <c r="D143" s="29"/>
      <c r="E143" s="27"/>
    </row>
    <row r="144" spans="2:5" ht="13.5" customHeight="1">
      <c r="B144" s="17"/>
      <c r="D144" s="15"/>
      <c r="E144" s="27"/>
    </row>
    <row r="145" spans="3:5" ht="13.5" customHeight="1">
      <c r="C145" s="17"/>
      <c r="D145" s="15"/>
      <c r="E145" s="18"/>
    </row>
    <row r="146" spans="3:5" ht="12.75">
      <c r="C146" s="17"/>
      <c r="D146" s="23"/>
      <c r="E146" s="20"/>
    </row>
    <row r="147" spans="3:5" ht="12.75">
      <c r="C147" s="17"/>
      <c r="D147" s="15"/>
      <c r="E147" s="18"/>
    </row>
    <row r="148" spans="4:5" ht="12.75">
      <c r="D148" s="36"/>
      <c r="E148" s="37"/>
    </row>
    <row r="149" spans="3:5" ht="12.75">
      <c r="C149" s="17"/>
      <c r="D149" s="21"/>
      <c r="E149" s="38"/>
    </row>
    <row r="150" spans="3:5" ht="12.75">
      <c r="C150" s="17"/>
      <c r="D150" s="23"/>
      <c r="E150" s="24"/>
    </row>
    <row r="151" spans="4:5" ht="12.75">
      <c r="D151" s="36"/>
      <c r="E151" s="43"/>
    </row>
    <row r="152" spans="2:5" ht="12.75">
      <c r="B152" s="17"/>
      <c r="D152" s="31"/>
      <c r="E152" s="41"/>
    </row>
    <row r="153" spans="3:5" ht="12.75">
      <c r="C153" s="17"/>
      <c r="D153" s="31"/>
      <c r="E153" s="18"/>
    </row>
    <row r="154" spans="3:5" ht="12.75">
      <c r="C154" s="17"/>
      <c r="D154" s="23"/>
      <c r="E154" s="24"/>
    </row>
    <row r="155" spans="3:5" ht="12.75">
      <c r="C155" s="17"/>
      <c r="D155" s="23"/>
      <c r="E155" s="24"/>
    </row>
    <row r="156" spans="4:5" ht="12.75">
      <c r="D156" s="15"/>
      <c r="E156" s="16"/>
    </row>
    <row r="157" spans="1:5" s="44" customFormat="1" ht="18" customHeight="1">
      <c r="A157" s="123"/>
      <c r="B157" s="124"/>
      <c r="C157" s="124"/>
      <c r="D157" s="124"/>
      <c r="E157" s="124"/>
    </row>
    <row r="158" spans="1:5" ht="28.5" customHeight="1">
      <c r="A158" s="33"/>
      <c r="B158" s="33"/>
      <c r="C158" s="33"/>
      <c r="D158" s="34"/>
      <c r="E158" s="35"/>
    </row>
    <row r="160" spans="1:5" ht="15.75">
      <c r="A160" s="46"/>
      <c r="B160" s="17"/>
      <c r="C160" s="17"/>
      <c r="D160" s="47"/>
      <c r="E160" s="6"/>
    </row>
    <row r="161" spans="1:5" ht="12.75">
      <c r="A161" s="17"/>
      <c r="B161" s="17"/>
      <c r="C161" s="17"/>
      <c r="D161" s="47"/>
      <c r="E161" s="6"/>
    </row>
    <row r="162" spans="1:5" ht="17.25" customHeight="1">
      <c r="A162" s="17"/>
      <c r="B162" s="17"/>
      <c r="C162" s="17"/>
      <c r="D162" s="47"/>
      <c r="E162" s="6"/>
    </row>
    <row r="163" spans="1:5" ht="13.5" customHeight="1">
      <c r="A163" s="17"/>
      <c r="B163" s="17"/>
      <c r="C163" s="17"/>
      <c r="D163" s="47"/>
      <c r="E163" s="6"/>
    </row>
    <row r="164" spans="1:5" ht="12.75">
      <c r="A164" s="17"/>
      <c r="B164" s="17"/>
      <c r="C164" s="17"/>
      <c r="D164" s="47"/>
      <c r="E164" s="6"/>
    </row>
    <row r="165" spans="1:3" ht="12.75">
      <c r="A165" s="17"/>
      <c r="B165" s="17"/>
      <c r="C165" s="17"/>
    </row>
    <row r="166" spans="1:5" ht="12.75">
      <c r="A166" s="17"/>
      <c r="B166" s="17"/>
      <c r="C166" s="17"/>
      <c r="D166" s="47"/>
      <c r="E166" s="6"/>
    </row>
    <row r="167" spans="1:5" ht="12.75">
      <c r="A167" s="17"/>
      <c r="B167" s="17"/>
      <c r="C167" s="17"/>
      <c r="D167" s="47"/>
      <c r="E167" s="48"/>
    </row>
    <row r="168" spans="1:5" ht="12.75">
      <c r="A168" s="17"/>
      <c r="B168" s="17"/>
      <c r="C168" s="17"/>
      <c r="D168" s="47"/>
      <c r="E168" s="6"/>
    </row>
    <row r="169" spans="1:5" ht="22.5" customHeight="1">
      <c r="A169" s="17"/>
      <c r="B169" s="17"/>
      <c r="C169" s="17"/>
      <c r="D169" s="47"/>
      <c r="E169" s="25"/>
    </row>
    <row r="170" spans="4:5" ht="22.5" customHeight="1">
      <c r="D170" s="23"/>
      <c r="E170" s="26"/>
    </row>
  </sheetData>
  <sheetProtection/>
  <mergeCells count="8">
    <mergeCell ref="B33:H33"/>
    <mergeCell ref="A157:E157"/>
    <mergeCell ref="B4:H4"/>
    <mergeCell ref="B45:H45"/>
    <mergeCell ref="A1:H1"/>
    <mergeCell ref="B18:H18"/>
    <mergeCell ref="B20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1" max="9" man="1"/>
    <brk id="1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0"/>
  <sheetViews>
    <sheetView zoomScalePageLayoutView="0" workbookViewId="0" topLeftCell="A22">
      <selection activeCell="R11" sqref="R11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87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43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865469</v>
      </c>
      <c r="D9" s="88">
        <f t="shared" si="0"/>
        <v>415726</v>
      </c>
      <c r="E9" s="88">
        <f t="shared" si="0"/>
        <v>33790</v>
      </c>
      <c r="F9" s="88">
        <f t="shared" si="0"/>
        <v>236100</v>
      </c>
      <c r="G9" s="88">
        <f t="shared" si="0"/>
        <v>177853</v>
      </c>
      <c r="H9" s="88">
        <f t="shared" si="0"/>
        <v>2000</v>
      </c>
      <c r="I9" s="88">
        <f t="shared" si="0"/>
        <v>0</v>
      </c>
      <c r="J9" s="88">
        <f t="shared" si="0"/>
        <v>0</v>
      </c>
      <c r="K9" s="88">
        <f t="shared" si="0"/>
        <v>863659</v>
      </c>
      <c r="L9" s="88">
        <f t="shared" si="0"/>
        <v>878468</v>
      </c>
    </row>
    <row r="10" spans="1:12" s="6" customFormat="1" ht="12.75">
      <c r="A10" s="93">
        <v>31</v>
      </c>
      <c r="B10" s="84" t="s">
        <v>24</v>
      </c>
      <c r="C10" s="88">
        <f>SUM(C11+C13+C15)</f>
        <v>165568</v>
      </c>
      <c r="D10" s="88">
        <f>SUM(D11+D13+D15)</f>
        <v>14695</v>
      </c>
      <c r="E10" s="88">
        <f aca="true" t="shared" si="1" ref="E10:J10">SUM(E11+E13+E15)</f>
        <v>0</v>
      </c>
      <c r="F10" s="88">
        <f t="shared" si="1"/>
        <v>16000</v>
      </c>
      <c r="G10" s="88">
        <f t="shared" si="1"/>
        <v>134873</v>
      </c>
      <c r="H10" s="88">
        <f t="shared" si="1"/>
        <v>0</v>
      </c>
      <c r="I10" s="88">
        <f t="shared" si="1"/>
        <v>0</v>
      </c>
      <c r="J10" s="88">
        <f t="shared" si="1"/>
        <v>0</v>
      </c>
      <c r="K10" s="88">
        <v>141835</v>
      </c>
      <c r="L10" s="88">
        <v>141835</v>
      </c>
    </row>
    <row r="11" spans="1:12" ht="12.75">
      <c r="A11" s="93">
        <v>311</v>
      </c>
      <c r="B11" s="84" t="s">
        <v>25</v>
      </c>
      <c r="C11" s="88">
        <f aca="true" t="shared" si="2" ref="C11:C17">SUM(D11+E11+F11+G11+H11+I11+J11)</f>
        <v>150308</v>
      </c>
      <c r="D11" s="88">
        <f>D12</f>
        <v>12400</v>
      </c>
      <c r="E11" s="88">
        <f aca="true" t="shared" si="3" ref="E11:J11">E12</f>
        <v>0</v>
      </c>
      <c r="F11" s="88">
        <f t="shared" si="3"/>
        <v>16000</v>
      </c>
      <c r="G11" s="88">
        <f t="shared" si="3"/>
        <v>121908</v>
      </c>
      <c r="H11" s="88">
        <f t="shared" si="3"/>
        <v>0</v>
      </c>
      <c r="I11" s="88">
        <f t="shared" si="3"/>
        <v>0</v>
      </c>
      <c r="J11" s="88">
        <f t="shared" si="3"/>
        <v>0</v>
      </c>
      <c r="K11" s="88">
        <v>0</v>
      </c>
      <c r="L11" s="88">
        <v>0</v>
      </c>
    </row>
    <row r="12" spans="1:12" ht="12.75">
      <c r="A12" s="86">
        <v>3111</v>
      </c>
      <c r="B12" s="94" t="s">
        <v>25</v>
      </c>
      <c r="C12" s="88">
        <f t="shared" si="2"/>
        <v>150308</v>
      </c>
      <c r="D12" s="87">
        <v>12400</v>
      </c>
      <c r="E12" s="95"/>
      <c r="F12" s="87">
        <v>16000</v>
      </c>
      <c r="G12" s="87">
        <v>121908</v>
      </c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2"/>
        <v>5000</v>
      </c>
      <c r="D13" s="88">
        <f>D14</f>
        <v>163</v>
      </c>
      <c r="E13" s="88">
        <f aca="true" t="shared" si="4" ref="E13:J13">E14</f>
        <v>0</v>
      </c>
      <c r="F13" s="88">
        <f t="shared" si="4"/>
        <v>0</v>
      </c>
      <c r="G13" s="88">
        <f t="shared" si="4"/>
        <v>4837</v>
      </c>
      <c r="H13" s="88">
        <f t="shared" si="4"/>
        <v>0</v>
      </c>
      <c r="I13" s="88">
        <f t="shared" si="4"/>
        <v>0</v>
      </c>
      <c r="J13" s="88">
        <f t="shared" si="4"/>
        <v>0</v>
      </c>
      <c r="K13" s="88">
        <v>0</v>
      </c>
      <c r="L13" s="88">
        <v>0</v>
      </c>
    </row>
    <row r="14" spans="1:12" ht="12.75">
      <c r="A14" s="86">
        <v>3121</v>
      </c>
      <c r="B14" s="94" t="s">
        <v>26</v>
      </c>
      <c r="C14" s="88">
        <f t="shared" si="2"/>
        <v>5000</v>
      </c>
      <c r="D14" s="95">
        <v>163</v>
      </c>
      <c r="E14" s="95"/>
      <c r="F14" s="95"/>
      <c r="G14" s="95">
        <v>4837</v>
      </c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2"/>
        <v>10260</v>
      </c>
      <c r="D15" s="88">
        <f>D16+D17</f>
        <v>2132</v>
      </c>
      <c r="E15" s="88">
        <f aca="true" t="shared" si="5" ref="E15:J15">E16</f>
        <v>0</v>
      </c>
      <c r="F15" s="88">
        <f t="shared" si="5"/>
        <v>0</v>
      </c>
      <c r="G15" s="88">
        <f>G16+G17</f>
        <v>8128</v>
      </c>
      <c r="H15" s="88">
        <f t="shared" si="5"/>
        <v>0</v>
      </c>
      <c r="I15" s="88">
        <f t="shared" si="5"/>
        <v>0</v>
      </c>
      <c r="J15" s="88">
        <f t="shared" si="5"/>
        <v>0</v>
      </c>
      <c r="K15" s="88">
        <v>0</v>
      </c>
      <c r="L15" s="88">
        <v>0</v>
      </c>
    </row>
    <row r="16" spans="1:12" ht="12.75">
      <c r="A16" s="86">
        <v>3132</v>
      </c>
      <c r="B16" s="94" t="s">
        <v>99</v>
      </c>
      <c r="C16" s="88">
        <f t="shared" si="2"/>
        <v>9245</v>
      </c>
      <c r="D16" s="87">
        <v>1921</v>
      </c>
      <c r="E16" s="95"/>
      <c r="F16" s="87">
        <v>0</v>
      </c>
      <c r="G16" s="87">
        <v>7324</v>
      </c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f t="shared" si="2"/>
        <v>1015</v>
      </c>
      <c r="D17" s="87">
        <v>211</v>
      </c>
      <c r="E17" s="95"/>
      <c r="F17" s="87"/>
      <c r="G17" s="87">
        <v>804</v>
      </c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696511</v>
      </c>
      <c r="D18" s="88">
        <f aca="true" t="shared" si="6" ref="D18:J18">SUM(D19+D24+D31+D41+D42)</f>
        <v>397731</v>
      </c>
      <c r="E18" s="88">
        <f t="shared" si="6"/>
        <v>33700</v>
      </c>
      <c r="F18" s="88">
        <f t="shared" si="6"/>
        <v>220100</v>
      </c>
      <c r="G18" s="88">
        <f t="shared" si="6"/>
        <v>42980</v>
      </c>
      <c r="H18" s="88">
        <f t="shared" si="6"/>
        <v>2000</v>
      </c>
      <c r="I18" s="88">
        <f t="shared" si="6"/>
        <v>0</v>
      </c>
      <c r="J18" s="88">
        <f t="shared" si="6"/>
        <v>0</v>
      </c>
      <c r="K18" s="88">
        <v>718434</v>
      </c>
      <c r="L18" s="88">
        <v>733243</v>
      </c>
    </row>
    <row r="19" spans="1:12" ht="12.75">
      <c r="A19" s="93">
        <v>321</v>
      </c>
      <c r="B19" s="84" t="s">
        <v>29</v>
      </c>
      <c r="C19" s="88">
        <f aca="true" t="shared" si="7" ref="C19:C30">SUM(D19+E19+F19+G19+H19+I19+J19)</f>
        <v>33440</v>
      </c>
      <c r="D19" s="88">
        <f aca="true" t="shared" si="8" ref="D19:J19">SUM(D20:D23)</f>
        <v>32940</v>
      </c>
      <c r="E19" s="88">
        <f t="shared" si="8"/>
        <v>0</v>
      </c>
      <c r="F19" s="88">
        <f t="shared" si="8"/>
        <v>0</v>
      </c>
      <c r="G19" s="88">
        <f t="shared" si="8"/>
        <v>500</v>
      </c>
      <c r="H19" s="88">
        <f t="shared" si="8"/>
        <v>0</v>
      </c>
      <c r="I19" s="88">
        <f t="shared" si="8"/>
        <v>0</v>
      </c>
      <c r="J19" s="88">
        <f t="shared" si="8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7"/>
        <v>20840</v>
      </c>
      <c r="D20" s="87">
        <v>20540</v>
      </c>
      <c r="E20" s="95"/>
      <c r="F20" s="95"/>
      <c r="G20" s="87">
        <v>300</v>
      </c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7"/>
        <v>400</v>
      </c>
      <c r="D21" s="87">
        <v>200</v>
      </c>
      <c r="E21" s="95"/>
      <c r="F21" s="95"/>
      <c r="G21" s="87">
        <v>200</v>
      </c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7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7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7"/>
        <v>458400</v>
      </c>
      <c r="D24" s="88">
        <f>SUM(D25:D30)</f>
        <v>227800</v>
      </c>
      <c r="E24" s="88">
        <f aca="true" t="shared" si="9" ref="E24:J24">SUM(E25:E30)</f>
        <v>16700</v>
      </c>
      <c r="F24" s="88">
        <f t="shared" si="9"/>
        <v>170900</v>
      </c>
      <c r="G24" s="88">
        <f t="shared" si="9"/>
        <v>41000</v>
      </c>
      <c r="H24" s="88">
        <f t="shared" si="9"/>
        <v>2000</v>
      </c>
      <c r="I24" s="88">
        <f t="shared" si="9"/>
        <v>0</v>
      </c>
      <c r="J24" s="88">
        <f t="shared" si="9"/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7"/>
        <v>52300</v>
      </c>
      <c r="D25" s="87">
        <v>35800</v>
      </c>
      <c r="E25" s="87">
        <v>12300</v>
      </c>
      <c r="F25" s="87"/>
      <c r="G25" s="87">
        <v>2200</v>
      </c>
      <c r="H25" s="87">
        <v>2000</v>
      </c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7"/>
        <v>210600</v>
      </c>
      <c r="D26" s="87"/>
      <c r="E26" s="87">
        <v>900</v>
      </c>
      <c r="F26" s="87">
        <v>170900</v>
      </c>
      <c r="G26" s="87">
        <v>38800</v>
      </c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7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7"/>
        <v>8000</v>
      </c>
      <c r="D28" s="87">
        <v>6000</v>
      </c>
      <c r="E28" s="87">
        <v>2000</v>
      </c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7"/>
        <v>1500</v>
      </c>
      <c r="D29" s="87">
        <v>1000</v>
      </c>
      <c r="E29" s="87">
        <v>500</v>
      </c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7"/>
        <v>2000</v>
      </c>
      <c r="D30" s="87">
        <v>1000</v>
      </c>
      <c r="E30" s="87">
        <v>1000</v>
      </c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184421</v>
      </c>
      <c r="D31" s="88">
        <f>SUM(D32:D40)</f>
        <v>123141</v>
      </c>
      <c r="E31" s="88">
        <f aca="true" t="shared" si="10" ref="E31:J31">SUM(E32:E40)</f>
        <v>16900</v>
      </c>
      <c r="F31" s="88">
        <f t="shared" si="10"/>
        <v>42900</v>
      </c>
      <c r="G31" s="88">
        <f t="shared" si="10"/>
        <v>1480</v>
      </c>
      <c r="H31" s="88">
        <f t="shared" si="10"/>
        <v>0</v>
      </c>
      <c r="I31" s="88">
        <f t="shared" si="10"/>
        <v>0</v>
      </c>
      <c r="J31" s="88">
        <f t="shared" si="10"/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11" ref="C32:C46">SUM(D32+E32+F32+G32+H32+I32+J32)</f>
        <v>14100</v>
      </c>
      <c r="D32" s="87">
        <v>13000</v>
      </c>
      <c r="E32" s="87">
        <v>800</v>
      </c>
      <c r="F32" s="87"/>
      <c r="G32" s="87">
        <v>300</v>
      </c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11"/>
        <v>74918</v>
      </c>
      <c r="D33" s="87">
        <v>69288</v>
      </c>
      <c r="E33" s="87">
        <v>5630</v>
      </c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11"/>
        <v>2360</v>
      </c>
      <c r="D34" s="87">
        <v>1860</v>
      </c>
      <c r="E34" s="87">
        <v>500</v>
      </c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11"/>
        <v>28550</v>
      </c>
      <c r="D35" s="87">
        <v>21350</v>
      </c>
      <c r="E35" s="87">
        <v>6900</v>
      </c>
      <c r="F35" s="87"/>
      <c r="G35" s="87">
        <v>300</v>
      </c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11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11"/>
        <v>12163</v>
      </c>
      <c r="D37" s="87">
        <v>3103</v>
      </c>
      <c r="E37" s="87"/>
      <c r="F37" s="87">
        <v>8900</v>
      </c>
      <c r="G37" s="87">
        <v>160</v>
      </c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11"/>
        <v>2200</v>
      </c>
      <c r="D38" s="87">
        <v>1300</v>
      </c>
      <c r="E38" s="87">
        <v>900</v>
      </c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11"/>
        <v>9430</v>
      </c>
      <c r="D39" s="87">
        <v>8350</v>
      </c>
      <c r="E39" s="87">
        <v>720</v>
      </c>
      <c r="F39" s="87"/>
      <c r="G39" s="87">
        <v>360</v>
      </c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11"/>
        <v>40140</v>
      </c>
      <c r="D40" s="87">
        <v>4330</v>
      </c>
      <c r="E40" s="87">
        <v>1450</v>
      </c>
      <c r="F40" s="87">
        <v>34000</v>
      </c>
      <c r="G40" s="87">
        <v>360</v>
      </c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11"/>
        <v>0</v>
      </c>
      <c r="D41" s="87"/>
      <c r="E41" s="87"/>
      <c r="F41" s="87"/>
      <c r="G41" s="87"/>
      <c r="H41" s="95"/>
      <c r="I41" s="95"/>
      <c r="J41" s="95"/>
      <c r="K41" s="95"/>
      <c r="L41" s="95"/>
    </row>
    <row r="42" spans="1:12" ht="25.5">
      <c r="A42" s="93">
        <v>329</v>
      </c>
      <c r="B42" s="84" t="s">
        <v>32</v>
      </c>
      <c r="C42" s="88">
        <f t="shared" si="11"/>
        <v>20250</v>
      </c>
      <c r="D42" s="88">
        <f aca="true" t="shared" si="12" ref="D42:J42">SUM(D43:D46)</f>
        <v>13850</v>
      </c>
      <c r="E42" s="88">
        <f t="shared" si="12"/>
        <v>100</v>
      </c>
      <c r="F42" s="88">
        <f t="shared" si="12"/>
        <v>6300</v>
      </c>
      <c r="G42" s="88">
        <f t="shared" si="12"/>
        <v>0</v>
      </c>
      <c r="H42" s="88">
        <f t="shared" si="12"/>
        <v>0</v>
      </c>
      <c r="I42" s="88">
        <f t="shared" si="12"/>
        <v>0</v>
      </c>
      <c r="J42" s="88">
        <f t="shared" si="12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11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11"/>
        <v>1450</v>
      </c>
      <c r="D44" s="87">
        <v>1350</v>
      </c>
      <c r="E44" s="95">
        <v>100</v>
      </c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11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11"/>
        <v>16800</v>
      </c>
      <c r="D46" s="87">
        <v>10500</v>
      </c>
      <c r="E46" s="95"/>
      <c r="F46" s="87">
        <v>6300</v>
      </c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3390</v>
      </c>
      <c r="D47" s="88">
        <f aca="true" t="shared" si="13" ref="D47:J48">D48</f>
        <v>3300</v>
      </c>
      <c r="E47" s="88">
        <f t="shared" si="13"/>
        <v>90</v>
      </c>
      <c r="F47" s="88">
        <f t="shared" si="13"/>
        <v>0</v>
      </c>
      <c r="G47" s="88">
        <f t="shared" si="13"/>
        <v>0</v>
      </c>
      <c r="H47" s="88">
        <f t="shared" si="13"/>
        <v>0</v>
      </c>
      <c r="I47" s="88">
        <f t="shared" si="13"/>
        <v>0</v>
      </c>
      <c r="J47" s="88">
        <f t="shared" si="13"/>
        <v>0</v>
      </c>
      <c r="K47" s="88">
        <v>3390</v>
      </c>
      <c r="L47" s="88">
        <v>3390</v>
      </c>
    </row>
    <row r="48" spans="1:12" ht="12.75">
      <c r="A48" s="93">
        <v>343</v>
      </c>
      <c r="B48" s="84" t="s">
        <v>34</v>
      </c>
      <c r="C48" s="88">
        <f>SUM(D48+E48+F48+G48+H48+I48+J48)</f>
        <v>3390</v>
      </c>
      <c r="D48" s="88">
        <v>3300</v>
      </c>
      <c r="E48" s="88">
        <v>90</v>
      </c>
      <c r="F48" s="88">
        <f t="shared" si="13"/>
        <v>0</v>
      </c>
      <c r="G48" s="88">
        <f t="shared" si="13"/>
        <v>0</v>
      </c>
      <c r="H48" s="88">
        <f t="shared" si="13"/>
        <v>0</v>
      </c>
      <c r="I48" s="88">
        <f t="shared" si="13"/>
        <v>0</v>
      </c>
      <c r="J48" s="88">
        <f t="shared" si="13"/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3390</v>
      </c>
      <c r="D49" s="87">
        <v>3300</v>
      </c>
      <c r="E49" s="95">
        <v>90</v>
      </c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24500</v>
      </c>
      <c r="D50" s="88">
        <f aca="true" t="shared" si="14" ref="D50:J50">D51</f>
        <v>0</v>
      </c>
      <c r="E50" s="88">
        <f t="shared" si="14"/>
        <v>2000</v>
      </c>
      <c r="F50" s="88">
        <f t="shared" si="14"/>
        <v>0</v>
      </c>
      <c r="G50" s="88">
        <f t="shared" si="14"/>
        <v>20000</v>
      </c>
      <c r="H50" s="88">
        <f t="shared" si="14"/>
        <v>2500</v>
      </c>
      <c r="I50" s="88">
        <f t="shared" si="14"/>
        <v>0</v>
      </c>
      <c r="J50" s="88">
        <f t="shared" si="14"/>
        <v>0</v>
      </c>
      <c r="K50" s="88">
        <f>K51</f>
        <v>24500</v>
      </c>
      <c r="L50" s="88">
        <f>L51</f>
        <v>24500</v>
      </c>
    </row>
    <row r="51" spans="1:12" s="6" customFormat="1" ht="25.5">
      <c r="A51" s="93">
        <v>42</v>
      </c>
      <c r="B51" s="84" t="s">
        <v>37</v>
      </c>
      <c r="C51" s="88">
        <f>SUM(C52+C55)</f>
        <v>24500</v>
      </c>
      <c r="D51" s="88">
        <f>SUM(D52+D55)</f>
        <v>0</v>
      </c>
      <c r="E51" s="88">
        <f aca="true" t="shared" si="15" ref="E51:J51">SUM(E52+E55)</f>
        <v>2000</v>
      </c>
      <c r="F51" s="88">
        <f t="shared" si="15"/>
        <v>0</v>
      </c>
      <c r="G51" s="88">
        <f t="shared" si="15"/>
        <v>20000</v>
      </c>
      <c r="H51" s="88">
        <f t="shared" si="15"/>
        <v>2500</v>
      </c>
      <c r="I51" s="88">
        <f t="shared" si="15"/>
        <v>0</v>
      </c>
      <c r="J51" s="88">
        <f t="shared" si="15"/>
        <v>0</v>
      </c>
      <c r="K51" s="88">
        <v>24500</v>
      </c>
      <c r="L51" s="88">
        <v>24500</v>
      </c>
    </row>
    <row r="52" spans="1:12" ht="12.75">
      <c r="A52" s="93">
        <v>422</v>
      </c>
      <c r="B52" s="84" t="s">
        <v>35</v>
      </c>
      <c r="C52" s="88">
        <f>SUM(D52+E52+F52+G52+H52+I52+J52)</f>
        <v>20000</v>
      </c>
      <c r="D52" s="88">
        <f>SUM(D53:D54)</f>
        <v>0</v>
      </c>
      <c r="E52" s="88">
        <f aca="true" t="shared" si="16" ref="E52:J52">SUM(E53:E54)</f>
        <v>2000</v>
      </c>
      <c r="F52" s="88">
        <f t="shared" si="16"/>
        <v>0</v>
      </c>
      <c r="G52" s="88">
        <f t="shared" si="16"/>
        <v>18000</v>
      </c>
      <c r="H52" s="88">
        <f t="shared" si="16"/>
        <v>0</v>
      </c>
      <c r="I52" s="88">
        <f t="shared" si="16"/>
        <v>0</v>
      </c>
      <c r="J52" s="88">
        <f t="shared" si="16"/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18000</v>
      </c>
      <c r="D53" s="95"/>
      <c r="E53" s="87"/>
      <c r="F53" s="95"/>
      <c r="G53" s="87">
        <v>18000</v>
      </c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2000</v>
      </c>
      <c r="D54" s="95"/>
      <c r="E54" s="87">
        <v>2000</v>
      </c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4500</v>
      </c>
      <c r="D55" s="88">
        <f>D56</f>
        <v>0</v>
      </c>
      <c r="E55" s="88">
        <f aca="true" t="shared" si="17" ref="E55:J55">E56</f>
        <v>0</v>
      </c>
      <c r="F55" s="88">
        <f t="shared" si="17"/>
        <v>0</v>
      </c>
      <c r="G55" s="88">
        <f t="shared" si="17"/>
        <v>2000</v>
      </c>
      <c r="H55" s="88">
        <f t="shared" si="17"/>
        <v>2500</v>
      </c>
      <c r="I55" s="88">
        <f t="shared" si="17"/>
        <v>0</v>
      </c>
      <c r="J55" s="88">
        <f t="shared" si="17"/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4500</v>
      </c>
      <c r="D56" s="87"/>
      <c r="E56" s="95"/>
      <c r="F56" s="95"/>
      <c r="G56" s="87">
        <v>2000</v>
      </c>
      <c r="H56" s="87">
        <v>2500</v>
      </c>
      <c r="I56" s="95"/>
      <c r="J56" s="95"/>
      <c r="K56" s="95"/>
      <c r="L56" s="95"/>
    </row>
    <row r="57" spans="1:12" ht="12.75">
      <c r="A57" s="93"/>
      <c r="B57" s="94" t="s">
        <v>44</v>
      </c>
      <c r="C57" s="88">
        <f aca="true" t="shared" si="18" ref="C57:L57">C9+C50</f>
        <v>889969</v>
      </c>
      <c r="D57" s="88">
        <f t="shared" si="18"/>
        <v>415726</v>
      </c>
      <c r="E57" s="88">
        <f t="shared" si="18"/>
        <v>35790</v>
      </c>
      <c r="F57" s="88">
        <f t="shared" si="18"/>
        <v>236100</v>
      </c>
      <c r="G57" s="88">
        <f t="shared" si="18"/>
        <v>197853</v>
      </c>
      <c r="H57" s="88">
        <f t="shared" si="18"/>
        <v>4500</v>
      </c>
      <c r="I57" s="88">
        <f t="shared" si="18"/>
        <v>0</v>
      </c>
      <c r="J57" s="88">
        <f t="shared" si="18"/>
        <v>0</v>
      </c>
      <c r="K57" s="88">
        <f t="shared" si="18"/>
        <v>888159</v>
      </c>
      <c r="L57" s="88">
        <f t="shared" si="18"/>
        <v>902968</v>
      </c>
    </row>
    <row r="58" spans="1:2" s="6" customFormat="1" ht="12.75" customHeight="1">
      <c r="A58" s="68"/>
      <c r="B58" s="62"/>
    </row>
    <row r="59" spans="1:2" s="6" customFormat="1" ht="12.75">
      <c r="A59" s="60"/>
      <c r="B59" s="62"/>
    </row>
    <row r="60" spans="1:12" s="6" customFormat="1" ht="12.7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59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59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0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" s="6" customFormat="1" ht="12.75" customHeight="1">
      <c r="A65" s="68"/>
      <c r="B65" s="62"/>
    </row>
    <row r="66" spans="1:2" s="6" customFormat="1" ht="12.75">
      <c r="A66" s="60"/>
      <c r="B66" s="62"/>
    </row>
    <row r="67" spans="1:2" s="6" customFormat="1" ht="12.75">
      <c r="A67" s="60"/>
      <c r="B67" s="62"/>
    </row>
    <row r="68" spans="1:12" ht="12.75">
      <c r="A68" s="59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9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9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60"/>
      <c r="B71" s="62"/>
    </row>
    <row r="72" spans="1:12" ht="12.75">
      <c r="A72" s="59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5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5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5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6" customFormat="1" ht="12.75">
      <c r="A76" s="60"/>
      <c r="B76" s="62"/>
    </row>
    <row r="77" spans="1:12" ht="12.75">
      <c r="A77" s="59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0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" s="6" customFormat="1" ht="12.75" customHeight="1">
      <c r="A79" s="68"/>
      <c r="B79" s="62"/>
    </row>
    <row r="80" spans="1:2" s="6" customFormat="1" ht="12.75">
      <c r="A80" s="60"/>
      <c r="B80" s="62"/>
    </row>
    <row r="81" spans="1:2" s="6" customFormat="1" ht="12.75">
      <c r="A81" s="60"/>
      <c r="B81" s="62"/>
    </row>
    <row r="82" spans="1:12" ht="12.75">
      <c r="A82" s="59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59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59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60"/>
      <c r="B85" s="62"/>
    </row>
    <row r="86" spans="1:12" ht="12.75">
      <c r="A86" s="59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9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9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9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6" customFormat="1" ht="12.75">
      <c r="A90" s="60"/>
      <c r="B90" s="62"/>
    </row>
    <row r="91" spans="1:12" ht="12.75">
      <c r="A91" s="59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60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2" s="6" customFormat="1" ht="12.75" customHeight="1">
      <c r="A93" s="68"/>
      <c r="B93" s="62"/>
    </row>
    <row r="94" spans="1:2" s="6" customFormat="1" ht="12.75">
      <c r="A94" s="60"/>
      <c r="B94" s="62"/>
    </row>
    <row r="95" spans="1:2" s="6" customFormat="1" ht="12.75">
      <c r="A95" s="60"/>
      <c r="B95" s="62"/>
    </row>
    <row r="96" spans="1:12" ht="12.75">
      <c r="A96" s="59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59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59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60"/>
      <c r="B99" s="62"/>
    </row>
    <row r="100" spans="1:12" ht="12.75">
      <c r="A100" s="59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59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59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9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6" customFormat="1" ht="12.75">
      <c r="A104" s="60"/>
      <c r="B104" s="62"/>
    </row>
    <row r="105" spans="1:12" ht="12.75">
      <c r="A105" s="59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60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6" customFormat="1" ht="12.75">
      <c r="A107" s="68"/>
      <c r="B107" s="62"/>
    </row>
    <row r="108" spans="1:2" s="6" customFormat="1" ht="12.75">
      <c r="A108" s="60"/>
      <c r="B108" s="62"/>
    </row>
    <row r="109" spans="1:2" s="6" customFormat="1" ht="12.75">
      <c r="A109" s="60"/>
      <c r="B109" s="62"/>
    </row>
    <row r="110" spans="1:12" ht="12.75">
      <c r="A110" s="59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5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59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2" s="6" customFormat="1" ht="12.75">
      <c r="A113" s="60"/>
      <c r="B113" s="62"/>
    </row>
    <row r="114" spans="1:12" ht="12.75">
      <c r="A114" s="59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59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59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59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60"/>
      <c r="B118" s="62"/>
    </row>
    <row r="119" spans="1:12" ht="12.75">
      <c r="A119" s="59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6" customFormat="1" ht="12.75">
      <c r="A120" s="60"/>
      <c r="B120" s="62"/>
    </row>
    <row r="121" spans="1:2" s="6" customFormat="1" ht="12.75">
      <c r="A121" s="60"/>
      <c r="B121" s="62"/>
    </row>
    <row r="122" spans="1:12" ht="12.75">
      <c r="A122" s="59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59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0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6" customFormat="1" ht="12.75" customHeight="1">
      <c r="A125" s="68"/>
      <c r="B125" s="62"/>
    </row>
    <row r="126" spans="1:2" s="6" customFormat="1" ht="12.75">
      <c r="A126" s="60"/>
      <c r="B126" s="62"/>
    </row>
    <row r="127" spans="1:2" s="6" customFormat="1" ht="12.75">
      <c r="A127" s="60"/>
      <c r="B127" s="62"/>
    </row>
    <row r="128" spans="1:12" ht="12.75">
      <c r="A128" s="59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59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59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6" customFormat="1" ht="12.75">
      <c r="A131" s="60"/>
      <c r="B131" s="62"/>
    </row>
    <row r="132" spans="1:12" ht="12.75">
      <c r="A132" s="59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59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59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59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2" s="6" customFormat="1" ht="12.75">
      <c r="A136" s="60"/>
      <c r="B136" s="62"/>
    </row>
    <row r="137" spans="1:12" ht="12.75">
      <c r="A137" s="59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2" s="6" customFormat="1" ht="12.75">
      <c r="A138" s="60"/>
      <c r="B138" s="62"/>
    </row>
    <row r="139" spans="1:12" ht="12.75">
      <c r="A139" s="5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2" s="6" customFormat="1" ht="12.75">
      <c r="A140" s="60"/>
      <c r="B140" s="62"/>
    </row>
    <row r="141" spans="1:2" s="6" customFormat="1" ht="12.75">
      <c r="A141" s="60"/>
      <c r="B141" s="62"/>
    </row>
    <row r="142" spans="1:12" ht="12.75" customHeight="1">
      <c r="A142" s="59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59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0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2" s="6" customFormat="1" ht="12.75">
      <c r="A145" s="68"/>
      <c r="B145" s="62"/>
    </row>
    <row r="146" spans="1:2" s="6" customFormat="1" ht="12.75">
      <c r="A146" s="60"/>
      <c r="B146" s="62"/>
    </row>
    <row r="147" spans="1:2" s="6" customFormat="1" ht="12.75">
      <c r="A147" s="60"/>
      <c r="B147" s="62"/>
    </row>
    <row r="148" spans="1:12" ht="12.75">
      <c r="A148" s="59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59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59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2" s="6" customFormat="1" ht="12.75">
      <c r="A151" s="60"/>
      <c r="B151" s="62"/>
    </row>
    <row r="152" spans="1:12" ht="12.75">
      <c r="A152" s="59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59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59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59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2" s="6" customFormat="1" ht="12.75">
      <c r="A156" s="60"/>
      <c r="B156" s="62"/>
    </row>
    <row r="157" spans="1:12" ht="12.75">
      <c r="A157" s="59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2" s="6" customFormat="1" ht="12.75">
      <c r="A158" s="60"/>
      <c r="B158" s="62"/>
    </row>
    <row r="159" spans="1:2" s="6" customFormat="1" ht="12.75">
      <c r="A159" s="60"/>
      <c r="B159" s="62"/>
    </row>
    <row r="160" spans="1:12" ht="12.75">
      <c r="A160" s="59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2" s="6" customFormat="1" ht="12.75">
      <c r="A161" s="60"/>
      <c r="B161" s="62"/>
    </row>
    <row r="162" spans="1:12" ht="12.75">
      <c r="A162" s="59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59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0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0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0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0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0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0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0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0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0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0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0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0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0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0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0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0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0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0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0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0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0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0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0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0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0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0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0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0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0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0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0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0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0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0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0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0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0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0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0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0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0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0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0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0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0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0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0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0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0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0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0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0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0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0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0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0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0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0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0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0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0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0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0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0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0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0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0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0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0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0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0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0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0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0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0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0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0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0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0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0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0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0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0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0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0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0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0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0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0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0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0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0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0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0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0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0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0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0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0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0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0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0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0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0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0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0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0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0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0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0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0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0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0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0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0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0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0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0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0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0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0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0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0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0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0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0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0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0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0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0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0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0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0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0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0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0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0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0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0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0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0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0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0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0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0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0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</sheetData>
  <sheetProtection/>
  <mergeCells count="2">
    <mergeCell ref="A1:L1"/>
    <mergeCell ref="A60:L6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2"/>
  <sheetViews>
    <sheetView zoomScalePageLayoutView="0" workbookViewId="0" topLeftCell="A46">
      <selection activeCell="P53" sqref="P53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400788</v>
      </c>
      <c r="D9" s="88">
        <f t="shared" si="0"/>
        <v>400788</v>
      </c>
      <c r="E9" s="88"/>
      <c r="F9" s="88"/>
      <c r="G9" s="88"/>
      <c r="H9" s="88"/>
      <c r="I9" s="88">
        <f t="shared" si="0"/>
        <v>0</v>
      </c>
      <c r="J9" s="88">
        <f t="shared" si="0"/>
        <v>0</v>
      </c>
      <c r="K9" s="88">
        <f t="shared" si="0"/>
        <v>423111</v>
      </c>
      <c r="L9" s="88">
        <f t="shared" si="0"/>
        <v>437920</v>
      </c>
    </row>
    <row r="10" spans="1:12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/>
      <c r="F10" s="88"/>
      <c r="G10" s="88"/>
      <c r="H10" s="88"/>
      <c r="I10" s="88">
        <f>SUM(I11+I13+I15)</f>
        <v>0</v>
      </c>
      <c r="J10" s="88">
        <f>SUM(J11+J13+J15)</f>
        <v>0</v>
      </c>
      <c r="K10" s="88">
        <v>0</v>
      </c>
      <c r="L10" s="88"/>
    </row>
    <row r="11" spans="1:12" ht="12.75">
      <c r="A11" s="93">
        <v>311</v>
      </c>
      <c r="B11" s="84" t="s">
        <v>25</v>
      </c>
      <c r="C11" s="88">
        <f aca="true" t="shared" si="1" ref="C11:C16">SUM(D11+E11+F11+G11+H11+I11+J11)</f>
        <v>0</v>
      </c>
      <c r="D11" s="88">
        <f>D12</f>
        <v>0</v>
      </c>
      <c r="E11" s="88"/>
      <c r="F11" s="88"/>
      <c r="G11" s="88"/>
      <c r="H11" s="88"/>
      <c r="I11" s="88">
        <f>I12</f>
        <v>0</v>
      </c>
      <c r="J11" s="88">
        <f>J12</f>
        <v>0</v>
      </c>
      <c r="K11" s="88"/>
      <c r="L11" s="88"/>
    </row>
    <row r="12" spans="1:12" ht="12.75">
      <c r="A12" s="86">
        <v>3111</v>
      </c>
      <c r="B12" s="94" t="s">
        <v>25</v>
      </c>
      <c r="C12" s="88">
        <f t="shared" si="1"/>
        <v>0</v>
      </c>
      <c r="D12" s="87"/>
      <c r="E12" s="95"/>
      <c r="F12" s="87"/>
      <c r="G12" s="87"/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1"/>
        <v>0</v>
      </c>
      <c r="D13" s="88">
        <f>D14</f>
        <v>0</v>
      </c>
      <c r="E13" s="88"/>
      <c r="F13" s="88"/>
      <c r="G13" s="88"/>
      <c r="H13" s="88"/>
      <c r="I13" s="88">
        <f>I14</f>
        <v>0</v>
      </c>
      <c r="J13" s="88">
        <f>J14</f>
        <v>0</v>
      </c>
      <c r="K13" s="95"/>
      <c r="L13" s="95"/>
    </row>
    <row r="14" spans="1:12" ht="12.75">
      <c r="A14" s="86">
        <v>3121</v>
      </c>
      <c r="B14" s="94" t="s">
        <v>26</v>
      </c>
      <c r="C14" s="88">
        <f t="shared" si="1"/>
        <v>0</v>
      </c>
      <c r="D14" s="95"/>
      <c r="E14" s="95"/>
      <c r="F14" s="95"/>
      <c r="G14" s="87"/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1"/>
        <v>0</v>
      </c>
      <c r="D15" s="88">
        <f>D16</f>
        <v>0</v>
      </c>
      <c r="E15" s="88"/>
      <c r="F15" s="88"/>
      <c r="G15" s="88"/>
      <c r="H15" s="88"/>
      <c r="I15" s="88">
        <f>I16</f>
        <v>0</v>
      </c>
      <c r="J15" s="88">
        <f>J16</f>
        <v>0</v>
      </c>
      <c r="K15" s="88"/>
      <c r="L15" s="88"/>
    </row>
    <row r="16" spans="1:12" ht="12.75">
      <c r="A16" s="86">
        <v>3132</v>
      </c>
      <c r="B16" s="94" t="s">
        <v>97</v>
      </c>
      <c r="C16" s="88">
        <f t="shared" si="1"/>
        <v>0</v>
      </c>
      <c r="D16" s="88">
        <v>0</v>
      </c>
      <c r="E16" s="95"/>
      <c r="F16" s="87"/>
      <c r="G16" s="87"/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v>0</v>
      </c>
      <c r="D17" s="88">
        <v>0</v>
      </c>
      <c r="E17" s="95"/>
      <c r="F17" s="87"/>
      <c r="G17" s="87"/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397488</v>
      </c>
      <c r="D18" s="88">
        <f aca="true" t="shared" si="2" ref="D18:J18">SUM(D19+D24+D31+D41+D42)</f>
        <v>397488</v>
      </c>
      <c r="E18" s="88"/>
      <c r="F18" s="88"/>
      <c r="G18" s="88"/>
      <c r="H18" s="88"/>
      <c r="I18" s="88">
        <f t="shared" si="2"/>
        <v>0</v>
      </c>
      <c r="J18" s="88">
        <f t="shared" si="2"/>
        <v>0</v>
      </c>
      <c r="K18" s="88">
        <v>419811</v>
      </c>
      <c r="L18" s="88">
        <v>434620</v>
      </c>
    </row>
    <row r="19" spans="1:12" ht="12.75">
      <c r="A19" s="93">
        <v>321</v>
      </c>
      <c r="B19" s="84" t="s">
        <v>29</v>
      </c>
      <c r="C19" s="88">
        <f aca="true" t="shared" si="3" ref="C19:C30">SUM(D19+E19+F19+G19+H19+I19+J19)</f>
        <v>32700</v>
      </c>
      <c r="D19" s="88">
        <f aca="true" t="shared" si="4" ref="D19:J19">SUM(D20:D23)</f>
        <v>32700</v>
      </c>
      <c r="E19" s="88"/>
      <c r="F19" s="88"/>
      <c r="G19" s="88"/>
      <c r="H19" s="88"/>
      <c r="I19" s="88">
        <f t="shared" si="4"/>
        <v>0</v>
      </c>
      <c r="J19" s="88">
        <f t="shared" si="4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3"/>
        <v>20500</v>
      </c>
      <c r="D20" s="87">
        <v>20500</v>
      </c>
      <c r="E20" s="95"/>
      <c r="F20" s="95"/>
      <c r="G20" s="87"/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3"/>
        <v>0</v>
      </c>
      <c r="D21" s="87"/>
      <c r="E21" s="95"/>
      <c r="F21" s="95"/>
      <c r="G21" s="87"/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3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3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3"/>
        <v>227800</v>
      </c>
      <c r="D24" s="88">
        <f>SUM(D25:D30)</f>
        <v>227800</v>
      </c>
      <c r="E24" s="88"/>
      <c r="F24" s="88"/>
      <c r="G24" s="88"/>
      <c r="H24" s="88"/>
      <c r="I24" s="88">
        <f>SUM(I25:I30)</f>
        <v>0</v>
      </c>
      <c r="J24" s="88">
        <f>SUM(J25:J30)</f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3"/>
        <v>35800</v>
      </c>
      <c r="D25" s="87">
        <v>35800</v>
      </c>
      <c r="E25" s="87"/>
      <c r="F25" s="87"/>
      <c r="G25" s="87"/>
      <c r="H25" s="87"/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3"/>
        <v>0</v>
      </c>
      <c r="D26" s="87"/>
      <c r="E26" s="87"/>
      <c r="F26" s="87"/>
      <c r="G26" s="87"/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3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3"/>
        <v>6000</v>
      </c>
      <c r="D28" s="87">
        <v>6000</v>
      </c>
      <c r="E28" s="87"/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3"/>
        <v>1000</v>
      </c>
      <c r="D29" s="87">
        <v>1000</v>
      </c>
      <c r="E29" s="87"/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3"/>
        <v>1000</v>
      </c>
      <c r="D30" s="87">
        <v>1000</v>
      </c>
      <c r="E30" s="87"/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123138</v>
      </c>
      <c r="D31" s="88">
        <f>SUM(D32:D40)</f>
        <v>123138</v>
      </c>
      <c r="E31" s="88"/>
      <c r="F31" s="88"/>
      <c r="G31" s="88"/>
      <c r="H31" s="88"/>
      <c r="I31" s="88">
        <f>SUM(I32:I40)</f>
        <v>0</v>
      </c>
      <c r="J31" s="88">
        <f>SUM(J32:J40)</f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5" ref="C32:C46">SUM(D32+E32+F32+G32+H32+I32+J32)</f>
        <v>13000</v>
      </c>
      <c r="D32" s="87">
        <v>13000</v>
      </c>
      <c r="E32" s="87"/>
      <c r="F32" s="87"/>
      <c r="G32" s="87"/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5"/>
        <v>69288</v>
      </c>
      <c r="D33" s="87">
        <v>69288</v>
      </c>
      <c r="E33" s="87"/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5"/>
        <v>1860</v>
      </c>
      <c r="D34" s="87">
        <v>1860</v>
      </c>
      <c r="E34" s="87"/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5"/>
        <v>21350</v>
      </c>
      <c r="D35" s="87">
        <v>21350</v>
      </c>
      <c r="E35" s="87"/>
      <c r="F35" s="87"/>
      <c r="G35" s="87"/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5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5"/>
        <v>3100</v>
      </c>
      <c r="D37" s="87">
        <v>3100</v>
      </c>
      <c r="E37" s="87"/>
      <c r="F37" s="87"/>
      <c r="G37" s="87"/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5"/>
        <v>1300</v>
      </c>
      <c r="D38" s="87">
        <v>1300</v>
      </c>
      <c r="E38" s="87"/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5"/>
        <v>8350</v>
      </c>
      <c r="D39" s="87">
        <v>8350</v>
      </c>
      <c r="E39" s="87"/>
      <c r="F39" s="87"/>
      <c r="G39" s="87"/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5"/>
        <v>4330</v>
      </c>
      <c r="D40" s="87">
        <v>4330</v>
      </c>
      <c r="E40" s="87"/>
      <c r="F40" s="87"/>
      <c r="G40" s="87"/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5"/>
        <v>0</v>
      </c>
      <c r="D41" s="87"/>
      <c r="E41" s="87"/>
      <c r="F41" s="87"/>
      <c r="G41" s="87"/>
      <c r="H41" s="95"/>
      <c r="I41" s="95"/>
      <c r="J41" s="95"/>
      <c r="K41" s="95">
        <v>0</v>
      </c>
      <c r="L41" s="95"/>
    </row>
    <row r="42" spans="1:12" ht="25.5">
      <c r="A42" s="93">
        <v>329</v>
      </c>
      <c r="B42" s="84" t="s">
        <v>32</v>
      </c>
      <c r="C42" s="88">
        <f t="shared" si="5"/>
        <v>13850</v>
      </c>
      <c r="D42" s="88">
        <f aca="true" t="shared" si="6" ref="D42:J42">SUM(D43:D46)</f>
        <v>13850</v>
      </c>
      <c r="E42" s="88"/>
      <c r="F42" s="88"/>
      <c r="G42" s="88"/>
      <c r="H42" s="88"/>
      <c r="I42" s="88">
        <f t="shared" si="6"/>
        <v>0</v>
      </c>
      <c r="J42" s="88">
        <f t="shared" si="6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5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5"/>
        <v>1350</v>
      </c>
      <c r="D44" s="87">
        <v>1350</v>
      </c>
      <c r="E44" s="95"/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5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5"/>
        <v>10500</v>
      </c>
      <c r="D46" s="87">
        <v>10500</v>
      </c>
      <c r="E46" s="95"/>
      <c r="F46" s="87"/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/>
      <c r="F47" s="88"/>
      <c r="G47" s="88"/>
      <c r="H47" s="88"/>
      <c r="I47" s="88">
        <f>I48</f>
        <v>0</v>
      </c>
      <c r="J47" s="88">
        <f>J48</f>
        <v>0</v>
      </c>
      <c r="K47" s="88">
        <v>3300</v>
      </c>
      <c r="L47" s="88">
        <v>3300</v>
      </c>
    </row>
    <row r="48" spans="1:12" ht="12.75">
      <c r="A48" s="93">
        <v>343</v>
      </c>
      <c r="B48" s="84" t="s">
        <v>34</v>
      </c>
      <c r="C48" s="88">
        <f>SUM(D48+E48+F48+G48+H48+I48+J48)</f>
        <v>3300</v>
      </c>
      <c r="D48" s="88">
        <f>D49</f>
        <v>3300</v>
      </c>
      <c r="E48" s="88"/>
      <c r="F48" s="88"/>
      <c r="G48" s="88"/>
      <c r="H48" s="88"/>
      <c r="I48" s="88">
        <f>I49</f>
        <v>0</v>
      </c>
      <c r="J48" s="88">
        <f>J49</f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3300</v>
      </c>
      <c r="D49" s="87">
        <v>3300</v>
      </c>
      <c r="E49" s="95"/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0</v>
      </c>
      <c r="D50" s="88">
        <f aca="true" t="shared" si="7" ref="D50:J50">D51</f>
        <v>0</v>
      </c>
      <c r="E50" s="88"/>
      <c r="F50" s="88"/>
      <c r="G50" s="88"/>
      <c r="H50" s="88"/>
      <c r="I50" s="88">
        <f t="shared" si="7"/>
        <v>0</v>
      </c>
      <c r="J50" s="88">
        <f t="shared" si="7"/>
        <v>0</v>
      </c>
      <c r="K50" s="88">
        <v>0</v>
      </c>
      <c r="L50" s="88">
        <v>0</v>
      </c>
    </row>
    <row r="51" spans="1:12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/>
      <c r="F51" s="88"/>
      <c r="G51" s="88"/>
      <c r="H51" s="88"/>
      <c r="I51" s="88">
        <f>SUM(I52+I55)</f>
        <v>0</v>
      </c>
      <c r="J51" s="88">
        <f>SUM(J52+J55)</f>
        <v>0</v>
      </c>
      <c r="K51" s="88">
        <v>0</v>
      </c>
      <c r="L51" s="88">
        <v>0</v>
      </c>
    </row>
    <row r="52" spans="1:12" ht="12.75">
      <c r="A52" s="93">
        <v>422</v>
      </c>
      <c r="B52" s="84" t="s">
        <v>35</v>
      </c>
      <c r="C52" s="88">
        <f>SUM(D52+E52+F52+G52+H52+I52+J52)</f>
        <v>0</v>
      </c>
      <c r="D52" s="88">
        <f>SUM(D53:D54)</f>
        <v>0</v>
      </c>
      <c r="E52" s="88"/>
      <c r="F52" s="88"/>
      <c r="G52" s="88"/>
      <c r="H52" s="88"/>
      <c r="I52" s="88">
        <f>SUM(I53:I54)</f>
        <v>0</v>
      </c>
      <c r="J52" s="88">
        <f>SUM(J53:J54)</f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0</v>
      </c>
      <c r="D53" s="95"/>
      <c r="E53" s="87"/>
      <c r="F53" s="95"/>
      <c r="G53" s="87"/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0</v>
      </c>
      <c r="D54" s="95"/>
      <c r="E54" s="87"/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0</v>
      </c>
      <c r="D55" s="88">
        <f>D56</f>
        <v>0</v>
      </c>
      <c r="E55" s="88"/>
      <c r="F55" s="88"/>
      <c r="G55" s="88"/>
      <c r="H55" s="88"/>
      <c r="I55" s="88">
        <f>I56</f>
        <v>0</v>
      </c>
      <c r="J55" s="88">
        <f>J56</f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0</v>
      </c>
      <c r="D56" s="87"/>
      <c r="E56" s="95"/>
      <c r="F56" s="95"/>
      <c r="G56" s="87"/>
      <c r="H56" s="87"/>
      <c r="I56" s="95"/>
      <c r="J56" s="95"/>
      <c r="K56" s="87">
        <v>0</v>
      </c>
      <c r="L56" s="95"/>
    </row>
    <row r="57" spans="1:12" ht="12.75">
      <c r="A57" s="93"/>
      <c r="B57" s="84" t="s">
        <v>88</v>
      </c>
      <c r="C57" s="88">
        <f aca="true" t="shared" si="8" ref="C57:L57">C9+C50</f>
        <v>400788</v>
      </c>
      <c r="D57" s="88">
        <f t="shared" si="8"/>
        <v>400788</v>
      </c>
      <c r="E57" s="88">
        <f t="shared" si="8"/>
        <v>0</v>
      </c>
      <c r="F57" s="88">
        <f t="shared" si="8"/>
        <v>0</v>
      </c>
      <c r="G57" s="88">
        <f t="shared" si="8"/>
        <v>0</v>
      </c>
      <c r="H57" s="88">
        <f t="shared" si="8"/>
        <v>0</v>
      </c>
      <c r="I57" s="88">
        <f t="shared" si="8"/>
        <v>0</v>
      </c>
      <c r="J57" s="88">
        <f t="shared" si="8"/>
        <v>0</v>
      </c>
      <c r="K57" s="88">
        <f t="shared" si="8"/>
        <v>423111</v>
      </c>
      <c r="L57" s="88">
        <f t="shared" si="8"/>
        <v>437920</v>
      </c>
    </row>
    <row r="58" spans="1:12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s="6" customFormat="1" ht="12.75">
      <c r="A60" s="93">
        <v>3</v>
      </c>
      <c r="B60" s="84" t="s">
        <v>23</v>
      </c>
      <c r="C60" s="88">
        <f aca="true" t="shared" si="9" ref="C60:L60">C61+C69+C98</f>
        <v>145115</v>
      </c>
      <c r="D60" s="88">
        <f t="shared" si="9"/>
        <v>0</v>
      </c>
      <c r="E60" s="88">
        <f t="shared" si="9"/>
        <v>0</v>
      </c>
      <c r="F60" s="88">
        <f t="shared" si="9"/>
        <v>57400</v>
      </c>
      <c r="G60" s="88">
        <f t="shared" si="9"/>
        <v>87715</v>
      </c>
      <c r="H60" s="88">
        <f t="shared" si="9"/>
        <v>0</v>
      </c>
      <c r="I60" s="88">
        <f t="shared" si="9"/>
        <v>0</v>
      </c>
      <c r="J60" s="88">
        <f t="shared" si="9"/>
        <v>0</v>
      </c>
      <c r="K60" s="88">
        <f t="shared" si="9"/>
        <v>145115</v>
      </c>
      <c r="L60" s="88">
        <f t="shared" si="9"/>
        <v>145115</v>
      </c>
    </row>
    <row r="61" spans="1:12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0</v>
      </c>
      <c r="E61" s="88">
        <f aca="true" t="shared" si="10" ref="E61:J61">SUM(E62+E64+E66)</f>
        <v>0</v>
      </c>
      <c r="F61" s="88">
        <f t="shared" si="10"/>
        <v>16000</v>
      </c>
      <c r="G61" s="88">
        <f t="shared" si="10"/>
        <v>82315</v>
      </c>
      <c r="H61" s="88">
        <f t="shared" si="10"/>
        <v>0</v>
      </c>
      <c r="I61" s="88">
        <f t="shared" si="10"/>
        <v>0</v>
      </c>
      <c r="J61" s="88">
        <f t="shared" si="10"/>
        <v>0</v>
      </c>
      <c r="K61" s="88">
        <v>98315</v>
      </c>
      <c r="L61" s="88">
        <v>98315</v>
      </c>
    </row>
    <row r="62" spans="1:12" ht="12.75">
      <c r="A62" s="93">
        <v>311</v>
      </c>
      <c r="B62" s="84" t="s">
        <v>25</v>
      </c>
      <c r="C62" s="88">
        <f aca="true" t="shared" si="11" ref="C62:C68">SUM(D62+E62+F62+G62+H62+I62+J62)</f>
        <v>95058</v>
      </c>
      <c r="D62" s="88">
        <f>D63</f>
        <v>0</v>
      </c>
      <c r="E62" s="88">
        <f aca="true" t="shared" si="12" ref="E62:J62">E63</f>
        <v>0</v>
      </c>
      <c r="F62" s="88">
        <f t="shared" si="12"/>
        <v>16000</v>
      </c>
      <c r="G62" s="88">
        <f t="shared" si="12"/>
        <v>79058</v>
      </c>
      <c r="H62" s="88">
        <f t="shared" si="12"/>
        <v>0</v>
      </c>
      <c r="I62" s="88">
        <f t="shared" si="12"/>
        <v>0</v>
      </c>
      <c r="J62" s="88">
        <f t="shared" si="12"/>
        <v>0</v>
      </c>
      <c r="K62" s="88">
        <v>0</v>
      </c>
      <c r="L62" s="88">
        <v>0</v>
      </c>
    </row>
    <row r="63" spans="1:12" ht="12.75">
      <c r="A63" s="86">
        <v>3111</v>
      </c>
      <c r="B63" s="94" t="s">
        <v>25</v>
      </c>
      <c r="C63" s="88">
        <f t="shared" si="11"/>
        <v>95058</v>
      </c>
      <c r="D63" s="87"/>
      <c r="E63" s="95"/>
      <c r="F63" s="87">
        <v>16000</v>
      </c>
      <c r="G63" s="87">
        <v>79058</v>
      </c>
      <c r="H63" s="95"/>
      <c r="I63" s="95"/>
      <c r="J63" s="95"/>
      <c r="K63" s="88">
        <f>SUM(L63+M63+N63+O63+P63+Q63+R63)</f>
        <v>0</v>
      </c>
      <c r="L63" s="95"/>
    </row>
    <row r="64" spans="1:12" ht="12.75">
      <c r="A64" s="93">
        <v>312</v>
      </c>
      <c r="B64" s="84" t="s">
        <v>26</v>
      </c>
      <c r="C64" s="88">
        <f t="shared" si="11"/>
        <v>2500</v>
      </c>
      <c r="D64" s="88">
        <f>D65</f>
        <v>0</v>
      </c>
      <c r="E64" s="88">
        <f aca="true" t="shared" si="13" ref="E64:J64">E65</f>
        <v>0</v>
      </c>
      <c r="F64" s="88">
        <f t="shared" si="13"/>
        <v>0</v>
      </c>
      <c r="G64" s="88">
        <f t="shared" si="13"/>
        <v>2500</v>
      </c>
      <c r="H64" s="88">
        <f t="shared" si="13"/>
        <v>0</v>
      </c>
      <c r="I64" s="88">
        <f t="shared" si="13"/>
        <v>0</v>
      </c>
      <c r="J64" s="88">
        <f t="shared" si="13"/>
        <v>0</v>
      </c>
      <c r="K64" s="88">
        <v>0</v>
      </c>
      <c r="L64" s="95">
        <v>0</v>
      </c>
    </row>
    <row r="65" spans="1:12" s="6" customFormat="1" ht="12.75" customHeight="1">
      <c r="A65" s="86">
        <v>3121</v>
      </c>
      <c r="B65" s="94" t="s">
        <v>26</v>
      </c>
      <c r="C65" s="88">
        <f t="shared" si="11"/>
        <v>2500</v>
      </c>
      <c r="D65" s="95"/>
      <c r="E65" s="95"/>
      <c r="F65" s="95"/>
      <c r="G65" s="87">
        <v>2500</v>
      </c>
      <c r="H65" s="95"/>
      <c r="I65" s="95"/>
      <c r="J65" s="95"/>
      <c r="K65" s="88">
        <f>SUM(L65+M65+N65+O65+P65+Q65+R65)</f>
        <v>0</v>
      </c>
      <c r="L65" s="95"/>
    </row>
    <row r="66" spans="1:12" s="6" customFormat="1" ht="12.75">
      <c r="A66" s="93">
        <v>313</v>
      </c>
      <c r="B66" s="84" t="s">
        <v>27</v>
      </c>
      <c r="C66" s="88">
        <f t="shared" si="11"/>
        <v>757</v>
      </c>
      <c r="D66" s="88">
        <f>D67</f>
        <v>0</v>
      </c>
      <c r="E66" s="88">
        <f aca="true" t="shared" si="14" ref="E66:J66">E67</f>
        <v>0</v>
      </c>
      <c r="F66" s="88">
        <f t="shared" si="14"/>
        <v>0</v>
      </c>
      <c r="G66" s="88">
        <f>G67+G68</f>
        <v>757</v>
      </c>
      <c r="H66" s="88">
        <f t="shared" si="14"/>
        <v>0</v>
      </c>
      <c r="I66" s="88">
        <f t="shared" si="14"/>
        <v>0</v>
      </c>
      <c r="J66" s="88">
        <f t="shared" si="14"/>
        <v>0</v>
      </c>
      <c r="K66" s="88">
        <v>0</v>
      </c>
      <c r="L66" s="88">
        <v>0</v>
      </c>
    </row>
    <row r="67" spans="1:12" s="6" customFormat="1" ht="12.75">
      <c r="A67" s="86">
        <v>3132</v>
      </c>
      <c r="B67" s="94" t="s">
        <v>97</v>
      </c>
      <c r="C67" s="88">
        <f t="shared" si="11"/>
        <v>682</v>
      </c>
      <c r="D67" s="87"/>
      <c r="E67" s="95"/>
      <c r="F67" s="87">
        <v>0</v>
      </c>
      <c r="G67" s="87">
        <v>682</v>
      </c>
      <c r="H67" s="95"/>
      <c r="I67" s="95"/>
      <c r="J67" s="95"/>
      <c r="K67" s="88">
        <f>SUM(L67+M67+N67+O67+P67+Q67+R67)</f>
        <v>0</v>
      </c>
      <c r="L67" s="95"/>
    </row>
    <row r="68" spans="1:12" s="6" customFormat="1" ht="12.75">
      <c r="A68" s="86">
        <v>3133</v>
      </c>
      <c r="B68" s="94" t="s">
        <v>98</v>
      </c>
      <c r="C68" s="88">
        <f t="shared" si="11"/>
        <v>75</v>
      </c>
      <c r="D68" s="87"/>
      <c r="E68" s="95"/>
      <c r="F68" s="87"/>
      <c r="G68" s="87">
        <v>75</v>
      </c>
      <c r="H68" s="95"/>
      <c r="I68" s="95"/>
      <c r="J68" s="95"/>
      <c r="K68" s="88"/>
      <c r="L68" s="95"/>
    </row>
    <row r="69" spans="1:12" ht="12.75">
      <c r="A69" s="93">
        <v>32</v>
      </c>
      <c r="B69" s="84" t="s">
        <v>28</v>
      </c>
      <c r="C69" s="88">
        <f>SUM(C70+C75+C82+C92+C93)</f>
        <v>46800</v>
      </c>
      <c r="D69" s="88">
        <f aca="true" t="shared" si="15" ref="D69:J69">SUM(D70+D75+D82+D92+D93)</f>
        <v>0</v>
      </c>
      <c r="E69" s="88">
        <f t="shared" si="15"/>
        <v>0</v>
      </c>
      <c r="F69" s="88">
        <f t="shared" si="15"/>
        <v>41400</v>
      </c>
      <c r="G69" s="88">
        <f t="shared" si="15"/>
        <v>5400</v>
      </c>
      <c r="H69" s="88">
        <f t="shared" si="15"/>
        <v>0</v>
      </c>
      <c r="I69" s="88">
        <f t="shared" si="15"/>
        <v>0</v>
      </c>
      <c r="J69" s="88">
        <f t="shared" si="15"/>
        <v>0</v>
      </c>
      <c r="K69" s="88">
        <v>46800</v>
      </c>
      <c r="L69" s="88">
        <v>46800</v>
      </c>
    </row>
    <row r="70" spans="1:12" ht="12.75">
      <c r="A70" s="93">
        <v>321</v>
      </c>
      <c r="B70" s="84" t="s">
        <v>29</v>
      </c>
      <c r="C70" s="88">
        <f aca="true" t="shared" si="16" ref="C70:C81">SUM(D70+E70+F70+G70+H70+I70+J70)</f>
        <v>0</v>
      </c>
      <c r="D70" s="88">
        <f aca="true" t="shared" si="17" ref="D70:J70">SUM(D71:D74)</f>
        <v>0</v>
      </c>
      <c r="E70" s="88">
        <f t="shared" si="17"/>
        <v>0</v>
      </c>
      <c r="F70" s="88">
        <f t="shared" si="17"/>
        <v>0</v>
      </c>
      <c r="G70" s="88">
        <f t="shared" si="17"/>
        <v>0</v>
      </c>
      <c r="H70" s="88">
        <f t="shared" si="17"/>
        <v>0</v>
      </c>
      <c r="I70" s="88">
        <f t="shared" si="17"/>
        <v>0</v>
      </c>
      <c r="J70" s="88">
        <f t="shared" si="17"/>
        <v>0</v>
      </c>
      <c r="K70" s="88">
        <v>0</v>
      </c>
      <c r="L70" s="88">
        <v>0</v>
      </c>
    </row>
    <row r="71" spans="1:12" ht="12.75">
      <c r="A71" s="86">
        <v>3211</v>
      </c>
      <c r="B71" s="94" t="s">
        <v>56</v>
      </c>
      <c r="C71" s="88">
        <f t="shared" si="16"/>
        <v>0</v>
      </c>
      <c r="D71" s="87"/>
      <c r="E71" s="95"/>
      <c r="F71" s="95"/>
      <c r="G71" s="87"/>
      <c r="H71" s="95"/>
      <c r="I71" s="95"/>
      <c r="J71" s="95"/>
      <c r="K71" s="88">
        <f aca="true" t="shared" si="18" ref="K71:K81">SUM(L71+M71+N71+O71+P71+Q71+R71)</f>
        <v>0</v>
      </c>
      <c r="L71" s="95"/>
    </row>
    <row r="72" spans="1:12" s="6" customFormat="1" ht="25.5">
      <c r="A72" s="86">
        <v>3212</v>
      </c>
      <c r="B72" s="94" t="s">
        <v>59</v>
      </c>
      <c r="C72" s="88">
        <f t="shared" si="16"/>
        <v>0</v>
      </c>
      <c r="D72" s="87"/>
      <c r="E72" s="95"/>
      <c r="F72" s="95"/>
      <c r="G72" s="87"/>
      <c r="H72" s="95"/>
      <c r="I72" s="95"/>
      <c r="J72" s="95"/>
      <c r="K72" s="88">
        <f t="shared" si="18"/>
        <v>0</v>
      </c>
      <c r="L72" s="95"/>
    </row>
    <row r="73" spans="1:12" ht="12.75">
      <c r="A73" s="86">
        <v>3213</v>
      </c>
      <c r="B73" s="94" t="s">
        <v>57</v>
      </c>
      <c r="C73" s="88">
        <f t="shared" si="16"/>
        <v>0</v>
      </c>
      <c r="D73" s="87"/>
      <c r="E73" s="95"/>
      <c r="F73" s="95"/>
      <c r="G73" s="87"/>
      <c r="H73" s="95"/>
      <c r="I73" s="95"/>
      <c r="J73" s="95"/>
      <c r="K73" s="88">
        <f t="shared" si="18"/>
        <v>0</v>
      </c>
      <c r="L73" s="95"/>
    </row>
    <row r="74" spans="1:12" ht="12.75">
      <c r="A74" s="86">
        <v>3214</v>
      </c>
      <c r="B74" s="94" t="s">
        <v>58</v>
      </c>
      <c r="C74" s="88">
        <f t="shared" si="16"/>
        <v>0</v>
      </c>
      <c r="D74" s="87"/>
      <c r="E74" s="95"/>
      <c r="F74" s="95"/>
      <c r="G74" s="87"/>
      <c r="H74" s="95"/>
      <c r="I74" s="95"/>
      <c r="J74" s="95"/>
      <c r="K74" s="88">
        <f t="shared" si="18"/>
        <v>0</v>
      </c>
      <c r="L74" s="95"/>
    </row>
    <row r="75" spans="1:12" ht="12.75">
      <c r="A75" s="93">
        <v>322</v>
      </c>
      <c r="B75" s="84" t="s">
        <v>30</v>
      </c>
      <c r="C75" s="88">
        <f t="shared" si="16"/>
        <v>45400</v>
      </c>
      <c r="D75" s="88">
        <f>SUM(D76:D81)</f>
        <v>0</v>
      </c>
      <c r="E75" s="88">
        <f aca="true" t="shared" si="19" ref="E75:J75">SUM(E76:E81)</f>
        <v>0</v>
      </c>
      <c r="F75" s="88">
        <f t="shared" si="19"/>
        <v>41400</v>
      </c>
      <c r="G75" s="88">
        <f t="shared" si="19"/>
        <v>4000</v>
      </c>
      <c r="H75" s="88">
        <f t="shared" si="19"/>
        <v>0</v>
      </c>
      <c r="I75" s="88">
        <f t="shared" si="19"/>
        <v>0</v>
      </c>
      <c r="J75" s="88">
        <f t="shared" si="19"/>
        <v>0</v>
      </c>
      <c r="K75" s="88">
        <v>0</v>
      </c>
      <c r="L75" s="88">
        <v>0</v>
      </c>
    </row>
    <row r="76" spans="1:12" ht="25.5">
      <c r="A76" s="86">
        <v>3221</v>
      </c>
      <c r="B76" s="94" t="s">
        <v>60</v>
      </c>
      <c r="C76" s="88">
        <f t="shared" si="16"/>
        <v>2200</v>
      </c>
      <c r="D76" s="87"/>
      <c r="E76" s="87"/>
      <c r="F76" s="87"/>
      <c r="G76" s="87">
        <v>2200</v>
      </c>
      <c r="H76" s="87"/>
      <c r="I76" s="95"/>
      <c r="J76" s="95"/>
      <c r="K76" s="88">
        <f t="shared" si="18"/>
        <v>0</v>
      </c>
      <c r="L76" s="95"/>
    </row>
    <row r="77" spans="1:12" s="6" customFormat="1" ht="12.75">
      <c r="A77" s="86">
        <v>3222</v>
      </c>
      <c r="B77" s="94" t="s">
        <v>61</v>
      </c>
      <c r="C77" s="88">
        <f t="shared" si="16"/>
        <v>43200</v>
      </c>
      <c r="D77" s="87"/>
      <c r="E77" s="87"/>
      <c r="F77" s="87">
        <v>41400</v>
      </c>
      <c r="G77" s="87">
        <v>1800</v>
      </c>
      <c r="H77" s="87"/>
      <c r="I77" s="95"/>
      <c r="J77" s="95"/>
      <c r="K77" s="88">
        <f t="shared" si="18"/>
        <v>0</v>
      </c>
      <c r="L77" s="95"/>
    </row>
    <row r="78" spans="1:12" ht="12.75">
      <c r="A78" s="86">
        <v>3223</v>
      </c>
      <c r="B78" s="94" t="s">
        <v>62</v>
      </c>
      <c r="C78" s="88">
        <f t="shared" si="16"/>
        <v>0</v>
      </c>
      <c r="D78" s="87"/>
      <c r="E78" s="87"/>
      <c r="F78" s="87"/>
      <c r="G78" s="87"/>
      <c r="H78" s="87"/>
      <c r="I78" s="95"/>
      <c r="J78" s="95"/>
      <c r="K78" s="88">
        <f t="shared" si="18"/>
        <v>0</v>
      </c>
      <c r="L78" s="95"/>
    </row>
    <row r="79" spans="1:12" ht="25.5">
      <c r="A79" s="86">
        <v>3224</v>
      </c>
      <c r="B79" s="94" t="s">
        <v>63</v>
      </c>
      <c r="C79" s="88">
        <f t="shared" si="16"/>
        <v>0</v>
      </c>
      <c r="D79" s="87"/>
      <c r="E79" s="87"/>
      <c r="F79" s="87"/>
      <c r="G79" s="87"/>
      <c r="H79" s="87"/>
      <c r="I79" s="95"/>
      <c r="J79" s="95"/>
      <c r="K79" s="88">
        <f t="shared" si="18"/>
        <v>0</v>
      </c>
      <c r="L79" s="95"/>
    </row>
    <row r="80" spans="1:12" s="6" customFormat="1" ht="12.75" customHeight="1">
      <c r="A80" s="86">
        <v>3225</v>
      </c>
      <c r="B80" s="94" t="s">
        <v>64</v>
      </c>
      <c r="C80" s="88">
        <f t="shared" si="16"/>
        <v>0</v>
      </c>
      <c r="D80" s="87"/>
      <c r="E80" s="87"/>
      <c r="F80" s="87"/>
      <c r="G80" s="87"/>
      <c r="H80" s="87"/>
      <c r="I80" s="95"/>
      <c r="J80" s="95"/>
      <c r="K80" s="88">
        <f t="shared" si="18"/>
        <v>0</v>
      </c>
      <c r="L80" s="95"/>
    </row>
    <row r="81" spans="1:12" s="6" customFormat="1" ht="25.5">
      <c r="A81" s="86">
        <v>3227</v>
      </c>
      <c r="B81" s="94" t="s">
        <v>65</v>
      </c>
      <c r="C81" s="88">
        <f t="shared" si="16"/>
        <v>0</v>
      </c>
      <c r="D81" s="87"/>
      <c r="E81" s="87"/>
      <c r="F81" s="87"/>
      <c r="G81" s="87"/>
      <c r="H81" s="87"/>
      <c r="I81" s="95"/>
      <c r="J81" s="95"/>
      <c r="K81" s="88">
        <f t="shared" si="18"/>
        <v>0</v>
      </c>
      <c r="L81" s="95"/>
    </row>
    <row r="82" spans="1:12" s="6" customFormat="1" ht="12.75">
      <c r="A82" s="93">
        <v>323</v>
      </c>
      <c r="B82" s="84" t="s">
        <v>31</v>
      </c>
      <c r="C82" s="88">
        <f>SUM(D82+E82+F82+G82+H82+I82+J82)</f>
        <v>1400</v>
      </c>
      <c r="D82" s="88">
        <f>SUM(D83:D91)</f>
        <v>0</v>
      </c>
      <c r="E82" s="88">
        <f aca="true" t="shared" si="20" ref="E82:J82">SUM(E83:E91)</f>
        <v>0</v>
      </c>
      <c r="F82" s="88">
        <f t="shared" si="20"/>
        <v>0</v>
      </c>
      <c r="G82" s="88">
        <f t="shared" si="20"/>
        <v>1400</v>
      </c>
      <c r="H82" s="88">
        <f t="shared" si="20"/>
        <v>0</v>
      </c>
      <c r="I82" s="88">
        <f t="shared" si="20"/>
        <v>0</v>
      </c>
      <c r="J82" s="88">
        <f t="shared" si="20"/>
        <v>0</v>
      </c>
      <c r="K82" s="88">
        <v>0</v>
      </c>
      <c r="L82" s="88">
        <v>0</v>
      </c>
    </row>
    <row r="83" spans="1:12" ht="12.75">
      <c r="A83" s="86">
        <v>3231</v>
      </c>
      <c r="B83" s="94" t="s">
        <v>66</v>
      </c>
      <c r="C83" s="88">
        <f aca="true" t="shared" si="21" ref="C83:C97">SUM(D83+E83+F83+G83+H83+I83+J83)</f>
        <v>300</v>
      </c>
      <c r="D83" s="87"/>
      <c r="E83" s="87"/>
      <c r="F83" s="87"/>
      <c r="G83" s="87">
        <v>300</v>
      </c>
      <c r="H83" s="95"/>
      <c r="I83" s="95"/>
      <c r="J83" s="95"/>
      <c r="K83" s="88">
        <f aca="true" t="shared" si="22" ref="K83:K97">SUM(L83+M83+N83+O83+P83+Q83+R83)</f>
        <v>0</v>
      </c>
      <c r="L83" s="95"/>
    </row>
    <row r="84" spans="1:12" ht="12.75">
      <c r="A84" s="86">
        <v>3232</v>
      </c>
      <c r="B84" s="94" t="s">
        <v>67</v>
      </c>
      <c r="C84" s="88">
        <f t="shared" si="21"/>
        <v>0</v>
      </c>
      <c r="D84" s="87"/>
      <c r="E84" s="87"/>
      <c r="F84" s="87"/>
      <c r="G84" s="87"/>
      <c r="H84" s="95"/>
      <c r="I84" s="95"/>
      <c r="J84" s="95"/>
      <c r="K84" s="88">
        <f t="shared" si="22"/>
        <v>0</v>
      </c>
      <c r="L84" s="95"/>
    </row>
    <row r="85" spans="1:12" ht="12.75">
      <c r="A85" s="86">
        <v>3233</v>
      </c>
      <c r="B85" s="94" t="s">
        <v>68</v>
      </c>
      <c r="C85" s="88">
        <f t="shared" si="21"/>
        <v>0</v>
      </c>
      <c r="D85" s="87"/>
      <c r="E85" s="87"/>
      <c r="F85" s="87"/>
      <c r="G85" s="87"/>
      <c r="H85" s="95"/>
      <c r="I85" s="95"/>
      <c r="J85" s="95"/>
      <c r="K85" s="88">
        <f t="shared" si="22"/>
        <v>0</v>
      </c>
      <c r="L85" s="95"/>
    </row>
    <row r="86" spans="1:12" s="6" customFormat="1" ht="12.75">
      <c r="A86" s="86">
        <v>3234</v>
      </c>
      <c r="B86" s="94" t="s">
        <v>69</v>
      </c>
      <c r="C86" s="88">
        <f t="shared" si="21"/>
        <v>300</v>
      </c>
      <c r="D86" s="87"/>
      <c r="E86" s="87"/>
      <c r="F86" s="87"/>
      <c r="G86" s="87">
        <v>300</v>
      </c>
      <c r="H86" s="95"/>
      <c r="I86" s="95"/>
      <c r="J86" s="95"/>
      <c r="K86" s="88">
        <f t="shared" si="22"/>
        <v>0</v>
      </c>
      <c r="L86" s="95"/>
    </row>
    <row r="87" spans="1:12" ht="12.75">
      <c r="A87" s="86">
        <v>3235</v>
      </c>
      <c r="B87" s="94" t="s">
        <v>70</v>
      </c>
      <c r="C87" s="88">
        <f t="shared" si="21"/>
        <v>0</v>
      </c>
      <c r="D87" s="87"/>
      <c r="E87" s="87"/>
      <c r="F87" s="87"/>
      <c r="G87" s="87"/>
      <c r="H87" s="95"/>
      <c r="I87" s="95"/>
      <c r="J87" s="95"/>
      <c r="K87" s="88">
        <f t="shared" si="22"/>
        <v>0</v>
      </c>
      <c r="L87" s="95"/>
    </row>
    <row r="88" spans="1:12" ht="12.75">
      <c r="A88" s="86">
        <v>3236</v>
      </c>
      <c r="B88" s="94" t="s">
        <v>71</v>
      </c>
      <c r="C88" s="88">
        <f t="shared" si="21"/>
        <v>80</v>
      </c>
      <c r="D88" s="87"/>
      <c r="E88" s="87"/>
      <c r="F88" s="87"/>
      <c r="G88" s="87">
        <v>80</v>
      </c>
      <c r="H88" s="95"/>
      <c r="I88" s="95"/>
      <c r="J88" s="95"/>
      <c r="K88" s="88">
        <f t="shared" si="22"/>
        <v>0</v>
      </c>
      <c r="L88" s="95"/>
    </row>
    <row r="89" spans="1:12" ht="12.75">
      <c r="A89" s="86">
        <v>3237</v>
      </c>
      <c r="B89" s="94" t="s">
        <v>72</v>
      </c>
      <c r="C89" s="88">
        <f t="shared" si="21"/>
        <v>0</v>
      </c>
      <c r="D89" s="87"/>
      <c r="E89" s="87"/>
      <c r="F89" s="87"/>
      <c r="G89" s="87"/>
      <c r="H89" s="95"/>
      <c r="I89" s="95"/>
      <c r="J89" s="95"/>
      <c r="K89" s="88">
        <f t="shared" si="22"/>
        <v>0</v>
      </c>
      <c r="L89" s="95"/>
    </row>
    <row r="90" spans="1:12" ht="12.75">
      <c r="A90" s="86">
        <v>3238</v>
      </c>
      <c r="B90" s="94" t="s">
        <v>73</v>
      </c>
      <c r="C90" s="88">
        <f t="shared" si="21"/>
        <v>360</v>
      </c>
      <c r="D90" s="87"/>
      <c r="E90" s="87"/>
      <c r="F90" s="87"/>
      <c r="G90" s="87">
        <v>360</v>
      </c>
      <c r="H90" s="95"/>
      <c r="I90" s="95"/>
      <c r="J90" s="95"/>
      <c r="K90" s="88">
        <f t="shared" si="22"/>
        <v>0</v>
      </c>
      <c r="L90" s="95"/>
    </row>
    <row r="91" spans="1:12" s="6" customFormat="1" ht="12.75">
      <c r="A91" s="86">
        <v>3239</v>
      </c>
      <c r="B91" s="94" t="s">
        <v>74</v>
      </c>
      <c r="C91" s="88">
        <f t="shared" si="21"/>
        <v>360</v>
      </c>
      <c r="D91" s="87"/>
      <c r="E91" s="87"/>
      <c r="F91" s="87"/>
      <c r="G91" s="87">
        <v>360</v>
      </c>
      <c r="H91" s="95"/>
      <c r="I91" s="95"/>
      <c r="J91" s="95"/>
      <c r="K91" s="88">
        <f t="shared" si="22"/>
        <v>0</v>
      </c>
      <c r="L91" s="95"/>
    </row>
    <row r="92" spans="1:12" ht="25.5">
      <c r="A92" s="93">
        <v>324</v>
      </c>
      <c r="B92" s="84" t="s">
        <v>46</v>
      </c>
      <c r="C92" s="88">
        <f t="shared" si="21"/>
        <v>0</v>
      </c>
      <c r="D92" s="87"/>
      <c r="E92" s="87"/>
      <c r="F92" s="87"/>
      <c r="G92" s="87"/>
      <c r="H92" s="95"/>
      <c r="I92" s="95"/>
      <c r="J92" s="95"/>
      <c r="K92" s="88">
        <f t="shared" si="22"/>
        <v>0</v>
      </c>
      <c r="L92" s="95"/>
    </row>
    <row r="93" spans="1:12" ht="25.5">
      <c r="A93" s="93">
        <v>329</v>
      </c>
      <c r="B93" s="84" t="s">
        <v>32</v>
      </c>
      <c r="C93" s="88">
        <f t="shared" si="21"/>
        <v>0</v>
      </c>
      <c r="D93" s="88">
        <f aca="true" t="shared" si="23" ref="D93:J93">SUM(D94:D97)</f>
        <v>0</v>
      </c>
      <c r="E93" s="88">
        <f t="shared" si="23"/>
        <v>0</v>
      </c>
      <c r="F93" s="88">
        <f t="shared" si="23"/>
        <v>0</v>
      </c>
      <c r="G93" s="88">
        <f t="shared" si="23"/>
        <v>0</v>
      </c>
      <c r="H93" s="88">
        <f t="shared" si="23"/>
        <v>0</v>
      </c>
      <c r="I93" s="88">
        <f t="shared" si="23"/>
        <v>0</v>
      </c>
      <c r="J93" s="88">
        <f t="shared" si="23"/>
        <v>0</v>
      </c>
      <c r="K93" s="88">
        <v>0</v>
      </c>
      <c r="L93" s="88">
        <v>0</v>
      </c>
    </row>
    <row r="94" spans="1:12" s="6" customFormat="1" ht="12.75" customHeight="1">
      <c r="A94" s="86">
        <v>3293</v>
      </c>
      <c r="B94" s="94" t="s">
        <v>75</v>
      </c>
      <c r="C94" s="88">
        <f t="shared" si="21"/>
        <v>0</v>
      </c>
      <c r="D94" s="87"/>
      <c r="E94" s="95"/>
      <c r="F94" s="87"/>
      <c r="G94" s="95"/>
      <c r="H94" s="95"/>
      <c r="I94" s="95"/>
      <c r="J94" s="95"/>
      <c r="K94" s="88">
        <f t="shared" si="22"/>
        <v>0</v>
      </c>
      <c r="L94" s="95"/>
    </row>
    <row r="95" spans="1:12" s="6" customFormat="1" ht="12.75">
      <c r="A95" s="86">
        <v>3294</v>
      </c>
      <c r="B95" s="94" t="s">
        <v>76</v>
      </c>
      <c r="C95" s="88">
        <f t="shared" si="21"/>
        <v>0</v>
      </c>
      <c r="D95" s="87"/>
      <c r="E95" s="95"/>
      <c r="F95" s="87"/>
      <c r="G95" s="95"/>
      <c r="H95" s="95"/>
      <c r="I95" s="95"/>
      <c r="J95" s="95"/>
      <c r="K95" s="88">
        <f t="shared" si="22"/>
        <v>0</v>
      </c>
      <c r="L95" s="95"/>
    </row>
    <row r="96" spans="1:12" s="6" customFormat="1" ht="12.75">
      <c r="A96" s="86">
        <v>3295</v>
      </c>
      <c r="B96" s="94" t="s">
        <v>77</v>
      </c>
      <c r="C96" s="88">
        <f t="shared" si="21"/>
        <v>0</v>
      </c>
      <c r="D96" s="87"/>
      <c r="E96" s="95"/>
      <c r="F96" s="87"/>
      <c r="G96" s="95"/>
      <c r="H96" s="95"/>
      <c r="I96" s="95"/>
      <c r="J96" s="95"/>
      <c r="K96" s="88">
        <f t="shared" si="22"/>
        <v>0</v>
      </c>
      <c r="L96" s="95"/>
    </row>
    <row r="97" spans="1:12" ht="12.75">
      <c r="A97" s="86">
        <v>3299</v>
      </c>
      <c r="B97" s="94" t="s">
        <v>32</v>
      </c>
      <c r="C97" s="88">
        <f t="shared" si="21"/>
        <v>0</v>
      </c>
      <c r="D97" s="87"/>
      <c r="E97" s="95"/>
      <c r="F97" s="87"/>
      <c r="G97" s="95"/>
      <c r="H97" s="95"/>
      <c r="I97" s="95"/>
      <c r="J97" s="95"/>
      <c r="K97" s="88">
        <f t="shared" si="22"/>
        <v>0</v>
      </c>
      <c r="L97" s="95"/>
    </row>
    <row r="98" spans="1:12" ht="12.75">
      <c r="A98" s="93">
        <v>34</v>
      </c>
      <c r="B98" s="84" t="s">
        <v>33</v>
      </c>
      <c r="C98" s="88">
        <f>C99</f>
        <v>0</v>
      </c>
      <c r="D98" s="88">
        <f aca="true" t="shared" si="24" ref="D98:J99">D99</f>
        <v>0</v>
      </c>
      <c r="E98" s="88">
        <f t="shared" si="24"/>
        <v>0</v>
      </c>
      <c r="F98" s="88">
        <f t="shared" si="24"/>
        <v>0</v>
      </c>
      <c r="G98" s="88">
        <f t="shared" si="24"/>
        <v>0</v>
      </c>
      <c r="H98" s="88">
        <f t="shared" si="24"/>
        <v>0</v>
      </c>
      <c r="I98" s="88">
        <f t="shared" si="24"/>
        <v>0</v>
      </c>
      <c r="J98" s="88">
        <f t="shared" si="24"/>
        <v>0</v>
      </c>
      <c r="K98" s="88">
        <v>0</v>
      </c>
      <c r="L98" s="88">
        <v>0</v>
      </c>
    </row>
    <row r="99" spans="1:12" ht="12.75">
      <c r="A99" s="93">
        <v>343</v>
      </c>
      <c r="B99" s="84" t="s">
        <v>34</v>
      </c>
      <c r="C99" s="88">
        <f>SUM(D99+E99+F99+G99+H99+I99+J99)</f>
        <v>0</v>
      </c>
      <c r="D99" s="88">
        <f>D100</f>
        <v>0</v>
      </c>
      <c r="E99" s="88">
        <f t="shared" si="24"/>
        <v>0</v>
      </c>
      <c r="F99" s="88">
        <f t="shared" si="24"/>
        <v>0</v>
      </c>
      <c r="G99" s="88">
        <f t="shared" si="24"/>
        <v>0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>SUM(L99+M99+N99+O99+P99+Q99+R99)</f>
        <v>0</v>
      </c>
      <c r="L99" s="88">
        <v>0</v>
      </c>
    </row>
    <row r="100" spans="1:12" s="6" customFormat="1" ht="12.75">
      <c r="A100" s="86">
        <v>3431</v>
      </c>
      <c r="B100" s="94" t="s">
        <v>78</v>
      </c>
      <c r="C100" s="88">
        <f>SUM(D100+E100+F100+G100+H100+I100+J100)</f>
        <v>0</v>
      </c>
      <c r="D100" s="87"/>
      <c r="E100" s="95"/>
      <c r="F100" s="95"/>
      <c r="G100" s="95"/>
      <c r="H100" s="95"/>
      <c r="I100" s="95"/>
      <c r="J100" s="95"/>
      <c r="K100" s="88">
        <f>SUM(L100+M100+N100+O100+P100+Q100+R100)</f>
        <v>0</v>
      </c>
      <c r="L100" s="95"/>
    </row>
    <row r="101" spans="1:12" ht="25.5">
      <c r="A101" s="93">
        <v>4</v>
      </c>
      <c r="B101" s="84" t="s">
        <v>36</v>
      </c>
      <c r="C101" s="88">
        <f>C102</f>
        <v>0</v>
      </c>
      <c r="D101" s="88">
        <f aca="true" t="shared" si="25" ref="D101:J101">D102</f>
        <v>0</v>
      </c>
      <c r="E101" s="88">
        <f t="shared" si="25"/>
        <v>0</v>
      </c>
      <c r="F101" s="88">
        <f t="shared" si="25"/>
        <v>0</v>
      </c>
      <c r="G101" s="88">
        <f t="shared" si="25"/>
        <v>0</v>
      </c>
      <c r="H101" s="88">
        <f t="shared" si="25"/>
        <v>0</v>
      </c>
      <c r="I101" s="88">
        <f t="shared" si="25"/>
        <v>0</v>
      </c>
      <c r="J101" s="88">
        <f t="shared" si="25"/>
        <v>0</v>
      </c>
      <c r="K101" s="88">
        <v>0</v>
      </c>
      <c r="L101" s="88">
        <v>0</v>
      </c>
    </row>
    <row r="102" spans="1:12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 aca="true" t="shared" si="26" ref="E102:J102">SUM(E103+E106)</f>
        <v>0</v>
      </c>
      <c r="F102" s="88">
        <f t="shared" si="26"/>
        <v>0</v>
      </c>
      <c r="G102" s="88">
        <f t="shared" si="26"/>
        <v>0</v>
      </c>
      <c r="H102" s="88">
        <f t="shared" si="26"/>
        <v>0</v>
      </c>
      <c r="I102" s="88">
        <f t="shared" si="26"/>
        <v>0</v>
      </c>
      <c r="J102" s="88">
        <f t="shared" si="26"/>
        <v>0</v>
      </c>
      <c r="K102" s="88">
        <v>0</v>
      </c>
      <c r="L102" s="88">
        <v>0</v>
      </c>
    </row>
    <row r="103" spans="1:12" ht="12.75">
      <c r="A103" s="93">
        <v>422</v>
      </c>
      <c r="B103" s="84" t="s">
        <v>35</v>
      </c>
      <c r="C103" s="88">
        <f>SUM(D103+E103+F103+G103+H103+I103+J103)</f>
        <v>0</v>
      </c>
      <c r="D103" s="88">
        <f>SUM(D104:D105)</f>
        <v>0</v>
      </c>
      <c r="E103" s="88">
        <f aca="true" t="shared" si="27" ref="E103:J103">SUM(E104:E105)</f>
        <v>0</v>
      </c>
      <c r="F103" s="88">
        <f t="shared" si="27"/>
        <v>0</v>
      </c>
      <c r="G103" s="88">
        <f t="shared" si="27"/>
        <v>0</v>
      </c>
      <c r="H103" s="88">
        <f t="shared" si="27"/>
        <v>0</v>
      </c>
      <c r="I103" s="88">
        <f t="shared" si="27"/>
        <v>0</v>
      </c>
      <c r="J103" s="88">
        <f t="shared" si="27"/>
        <v>0</v>
      </c>
      <c r="K103" s="88">
        <v>0</v>
      </c>
      <c r="L103" s="88">
        <v>0</v>
      </c>
    </row>
    <row r="104" spans="1:12" ht="12.75">
      <c r="A104" s="86">
        <v>4221</v>
      </c>
      <c r="B104" s="94" t="s">
        <v>53</v>
      </c>
      <c r="C104" s="88">
        <f>SUM(D104+E104+F104+G104+H104+I104+J104)</f>
        <v>0</v>
      </c>
      <c r="D104" s="95"/>
      <c r="E104" s="87"/>
      <c r="F104" s="95"/>
      <c r="G104" s="87"/>
      <c r="H104" s="87"/>
      <c r="I104" s="95"/>
      <c r="J104" s="95"/>
      <c r="K104" s="88">
        <f>SUM(L104+M104+N104+O104+P104+Q104+R104)</f>
        <v>0</v>
      </c>
      <c r="L104" s="95"/>
    </row>
    <row r="105" spans="1:12" s="6" customFormat="1" ht="12.75">
      <c r="A105" s="86">
        <v>4226</v>
      </c>
      <c r="B105" s="94" t="s">
        <v>54</v>
      </c>
      <c r="C105" s="88">
        <f>SUM(D105+E105+F105+G105+H105+I105+J105)</f>
        <v>0</v>
      </c>
      <c r="D105" s="95"/>
      <c r="E105" s="87"/>
      <c r="F105" s="95"/>
      <c r="G105" s="87"/>
      <c r="H105" s="87"/>
      <c r="I105" s="95"/>
      <c r="J105" s="95"/>
      <c r="K105" s="88">
        <f>SUM(L105+M105+N105+O105+P105+Q105+R105)</f>
        <v>0</v>
      </c>
      <c r="L105" s="95"/>
    </row>
    <row r="106" spans="1:12" ht="25.5">
      <c r="A106" s="93">
        <v>424</v>
      </c>
      <c r="B106" s="84" t="s">
        <v>38</v>
      </c>
      <c r="C106" s="88">
        <f>SUM(D106+E106+F106+G106+H106+I106+J106)</f>
        <v>0</v>
      </c>
      <c r="D106" s="88">
        <f>D107</f>
        <v>0</v>
      </c>
      <c r="E106" s="88">
        <f aca="true" t="shared" si="28" ref="E106:J106">E107</f>
        <v>0</v>
      </c>
      <c r="F106" s="88">
        <f t="shared" si="28"/>
        <v>0</v>
      </c>
      <c r="G106" s="88">
        <f t="shared" si="28"/>
        <v>0</v>
      </c>
      <c r="H106" s="88">
        <f t="shared" si="28"/>
        <v>0</v>
      </c>
      <c r="I106" s="88">
        <f t="shared" si="28"/>
        <v>0</v>
      </c>
      <c r="J106" s="88">
        <f t="shared" si="28"/>
        <v>0</v>
      </c>
      <c r="K106" s="88">
        <v>0</v>
      </c>
      <c r="L106" s="88">
        <v>0</v>
      </c>
    </row>
    <row r="107" spans="1:12" ht="12.75">
      <c r="A107" s="86">
        <v>4241</v>
      </c>
      <c r="B107" s="94" t="s">
        <v>55</v>
      </c>
      <c r="C107" s="88">
        <f>SUM(D107+E107+F107+G107+H107+I107+J107)</f>
        <v>0</v>
      </c>
      <c r="D107" s="87"/>
      <c r="E107" s="95"/>
      <c r="F107" s="95"/>
      <c r="G107" s="87"/>
      <c r="H107" s="87"/>
      <c r="I107" s="95"/>
      <c r="J107" s="95"/>
      <c r="K107" s="88">
        <f>SUM(L107+M107+N107+O107+P107+Q107+R107)</f>
        <v>0</v>
      </c>
      <c r="L107" s="95"/>
    </row>
    <row r="108" spans="1:12" s="6" customFormat="1" ht="12.75">
      <c r="A108" s="93"/>
      <c r="B108" s="84" t="s">
        <v>88</v>
      </c>
      <c r="C108" s="88">
        <f aca="true" t="shared" si="29" ref="C108:L108">C60+C101</f>
        <v>145115</v>
      </c>
      <c r="D108" s="88">
        <f t="shared" si="29"/>
        <v>0</v>
      </c>
      <c r="E108" s="88">
        <f t="shared" si="29"/>
        <v>0</v>
      </c>
      <c r="F108" s="88">
        <f t="shared" si="29"/>
        <v>57400</v>
      </c>
      <c r="G108" s="88">
        <f t="shared" si="29"/>
        <v>87715</v>
      </c>
      <c r="H108" s="88">
        <f t="shared" si="29"/>
        <v>0</v>
      </c>
      <c r="I108" s="88">
        <f t="shared" si="29"/>
        <v>0</v>
      </c>
      <c r="J108" s="88">
        <f t="shared" si="29"/>
        <v>0</v>
      </c>
      <c r="K108" s="88">
        <f t="shared" si="29"/>
        <v>145115</v>
      </c>
      <c r="L108" s="88">
        <f t="shared" si="29"/>
        <v>145115</v>
      </c>
    </row>
    <row r="109" spans="1:12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ht="12.75">
      <c r="A111" s="93">
        <v>3</v>
      </c>
      <c r="B111" s="84" t="s">
        <v>23</v>
      </c>
      <c r="C111" s="88">
        <f aca="true" t="shared" si="30" ref="C111:L111">C112+C120+C149</f>
        <v>68076</v>
      </c>
      <c r="D111" s="88">
        <f t="shared" si="30"/>
        <v>14938</v>
      </c>
      <c r="E111" s="88">
        <f t="shared" si="30"/>
        <v>0</v>
      </c>
      <c r="F111" s="88">
        <f t="shared" si="30"/>
        <v>0</v>
      </c>
      <c r="G111" s="88">
        <f t="shared" si="30"/>
        <v>53138</v>
      </c>
      <c r="H111" s="88">
        <f t="shared" si="30"/>
        <v>0</v>
      </c>
      <c r="I111" s="88">
        <f t="shared" si="30"/>
        <v>0</v>
      </c>
      <c r="J111" s="88">
        <f t="shared" si="30"/>
        <v>0</v>
      </c>
      <c r="K111" s="88">
        <f t="shared" si="30"/>
        <v>43943</v>
      </c>
      <c r="L111" s="88">
        <f t="shared" si="30"/>
        <v>43943</v>
      </c>
    </row>
    <row r="112" spans="1:12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14695</v>
      </c>
      <c r="E112" s="88">
        <f aca="true" t="shared" si="31" ref="E112:J112">SUM(E113+E115+E117)</f>
        <v>0</v>
      </c>
      <c r="F112" s="88">
        <f t="shared" si="31"/>
        <v>0</v>
      </c>
      <c r="G112" s="88">
        <f t="shared" si="31"/>
        <v>52558</v>
      </c>
      <c r="H112" s="88">
        <f t="shared" si="31"/>
        <v>0</v>
      </c>
      <c r="I112" s="88">
        <f t="shared" si="31"/>
        <v>0</v>
      </c>
      <c r="J112" s="88">
        <f t="shared" si="31"/>
        <v>0</v>
      </c>
      <c r="K112" s="88">
        <v>43520</v>
      </c>
      <c r="L112" s="88">
        <v>43520</v>
      </c>
    </row>
    <row r="113" spans="1:12" ht="12.75">
      <c r="A113" s="93">
        <v>311</v>
      </c>
      <c r="B113" s="84" t="s">
        <v>25</v>
      </c>
      <c r="C113" s="88">
        <f aca="true" t="shared" si="32" ref="C113:C119">SUM(D113+E113+F113+G113+H113+I113+J113)</f>
        <v>55250</v>
      </c>
      <c r="D113" s="88">
        <f>D114</f>
        <v>12400</v>
      </c>
      <c r="E113" s="88">
        <f aca="true" t="shared" si="33" ref="E113:J113">E114</f>
        <v>0</v>
      </c>
      <c r="F113" s="88">
        <f t="shared" si="33"/>
        <v>0</v>
      </c>
      <c r="G113" s="88">
        <f t="shared" si="33"/>
        <v>42850</v>
      </c>
      <c r="H113" s="88">
        <f t="shared" si="33"/>
        <v>0</v>
      </c>
      <c r="I113" s="88">
        <f t="shared" si="33"/>
        <v>0</v>
      </c>
      <c r="J113" s="88">
        <f t="shared" si="33"/>
        <v>0</v>
      </c>
      <c r="K113" s="88">
        <v>0</v>
      </c>
      <c r="L113" s="88">
        <v>0</v>
      </c>
    </row>
    <row r="114" spans="1:12" s="6" customFormat="1" ht="12.75">
      <c r="A114" s="86">
        <v>3111</v>
      </c>
      <c r="B114" s="94" t="s">
        <v>25</v>
      </c>
      <c r="C114" s="88">
        <f t="shared" si="32"/>
        <v>55250</v>
      </c>
      <c r="D114" s="87">
        <v>12400</v>
      </c>
      <c r="E114" s="95"/>
      <c r="F114" s="87"/>
      <c r="G114" s="87">
        <v>42850</v>
      </c>
      <c r="H114" s="95"/>
      <c r="I114" s="95"/>
      <c r="J114" s="95"/>
      <c r="K114" s="95"/>
      <c r="L114" s="95"/>
    </row>
    <row r="115" spans="1:12" ht="12.75">
      <c r="A115" s="93">
        <v>312</v>
      </c>
      <c r="B115" s="84" t="s">
        <v>26</v>
      </c>
      <c r="C115" s="88">
        <f t="shared" si="32"/>
        <v>2500</v>
      </c>
      <c r="D115" s="88">
        <f>D116</f>
        <v>163</v>
      </c>
      <c r="E115" s="88">
        <f aca="true" t="shared" si="34" ref="E115:J115">E116</f>
        <v>0</v>
      </c>
      <c r="F115" s="88">
        <f t="shared" si="34"/>
        <v>0</v>
      </c>
      <c r="G115" s="88">
        <f t="shared" si="34"/>
        <v>2337</v>
      </c>
      <c r="H115" s="88">
        <f t="shared" si="34"/>
        <v>0</v>
      </c>
      <c r="I115" s="88">
        <f t="shared" si="34"/>
        <v>0</v>
      </c>
      <c r="J115" s="88">
        <f t="shared" si="34"/>
        <v>0</v>
      </c>
      <c r="K115" s="88">
        <v>0</v>
      </c>
      <c r="L115" s="88">
        <v>0</v>
      </c>
    </row>
    <row r="116" spans="1:12" ht="12.75">
      <c r="A116" s="86">
        <v>3121</v>
      </c>
      <c r="B116" s="94" t="s">
        <v>26</v>
      </c>
      <c r="C116" s="88">
        <f t="shared" si="32"/>
        <v>2500</v>
      </c>
      <c r="D116" s="95">
        <v>163</v>
      </c>
      <c r="E116" s="95"/>
      <c r="F116" s="95"/>
      <c r="G116" s="87">
        <v>2337</v>
      </c>
      <c r="H116" s="95"/>
      <c r="I116" s="95"/>
      <c r="J116" s="95"/>
      <c r="K116" s="95"/>
      <c r="L116" s="95"/>
    </row>
    <row r="117" spans="1:12" ht="12.75">
      <c r="A117" s="93">
        <v>313</v>
      </c>
      <c r="B117" s="84" t="s">
        <v>27</v>
      </c>
      <c r="C117" s="88">
        <f t="shared" si="32"/>
        <v>9503</v>
      </c>
      <c r="D117" s="88">
        <f>D118+D119</f>
        <v>2132</v>
      </c>
      <c r="E117" s="88">
        <f aca="true" t="shared" si="35" ref="E117:J117">E118</f>
        <v>0</v>
      </c>
      <c r="F117" s="88">
        <f t="shared" si="35"/>
        <v>0</v>
      </c>
      <c r="G117" s="88">
        <f>G118+G119</f>
        <v>7371</v>
      </c>
      <c r="H117" s="88">
        <f t="shared" si="35"/>
        <v>0</v>
      </c>
      <c r="I117" s="88">
        <f t="shared" si="35"/>
        <v>0</v>
      </c>
      <c r="J117" s="88">
        <f t="shared" si="35"/>
        <v>0</v>
      </c>
      <c r="K117" s="88">
        <v>0</v>
      </c>
      <c r="L117" s="88">
        <v>0</v>
      </c>
    </row>
    <row r="118" spans="1:12" ht="12.75">
      <c r="A118" s="86">
        <v>3132</v>
      </c>
      <c r="B118" s="94" t="s">
        <v>97</v>
      </c>
      <c r="C118" s="88">
        <f t="shared" si="32"/>
        <v>8563</v>
      </c>
      <c r="D118" s="87">
        <v>1921</v>
      </c>
      <c r="E118" s="95"/>
      <c r="F118" s="87">
        <v>0</v>
      </c>
      <c r="G118" s="87">
        <v>6642</v>
      </c>
      <c r="H118" s="95"/>
      <c r="I118" s="95"/>
      <c r="J118" s="95"/>
      <c r="K118" s="95"/>
      <c r="L118" s="95"/>
    </row>
    <row r="119" spans="1:12" ht="12.75">
      <c r="A119" s="86">
        <v>3133</v>
      </c>
      <c r="B119" s="94" t="s">
        <v>98</v>
      </c>
      <c r="C119" s="88">
        <f t="shared" si="32"/>
        <v>940</v>
      </c>
      <c r="D119" s="87">
        <v>211</v>
      </c>
      <c r="E119" s="95"/>
      <c r="F119" s="87"/>
      <c r="G119" s="87">
        <v>729</v>
      </c>
      <c r="H119" s="95"/>
      <c r="I119" s="95"/>
      <c r="J119" s="95"/>
      <c r="K119" s="95"/>
      <c r="L119" s="95"/>
    </row>
    <row r="120" spans="1:12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 aca="true" t="shared" si="36" ref="D120:J120">SUM(D121+D126+D133+D143+D144)</f>
        <v>243</v>
      </c>
      <c r="E120" s="88">
        <f t="shared" si="36"/>
        <v>0</v>
      </c>
      <c r="F120" s="88">
        <f t="shared" si="36"/>
        <v>0</v>
      </c>
      <c r="G120" s="88">
        <f t="shared" si="36"/>
        <v>580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v>423</v>
      </c>
      <c r="L120" s="88">
        <v>423</v>
      </c>
    </row>
    <row r="121" spans="1:12" ht="12.75">
      <c r="A121" s="93">
        <v>321</v>
      </c>
      <c r="B121" s="84" t="s">
        <v>29</v>
      </c>
      <c r="C121" s="88">
        <f aca="true" t="shared" si="37" ref="C121:C132">SUM(D121+E121+F121+G121+H121+I121+J121)</f>
        <v>740</v>
      </c>
      <c r="D121" s="88">
        <f aca="true" t="shared" si="38" ref="D121:J121">SUM(D122:D125)</f>
        <v>240</v>
      </c>
      <c r="E121" s="88">
        <f t="shared" si="38"/>
        <v>0</v>
      </c>
      <c r="F121" s="88">
        <f t="shared" si="38"/>
        <v>0</v>
      </c>
      <c r="G121" s="88">
        <f t="shared" si="38"/>
        <v>500</v>
      </c>
      <c r="H121" s="88">
        <f t="shared" si="38"/>
        <v>0</v>
      </c>
      <c r="I121" s="88">
        <f t="shared" si="38"/>
        <v>0</v>
      </c>
      <c r="J121" s="88">
        <f t="shared" si="38"/>
        <v>0</v>
      </c>
      <c r="K121" s="88">
        <v>0</v>
      </c>
      <c r="L121" s="88">
        <v>0</v>
      </c>
    </row>
    <row r="122" spans="1:12" s="6" customFormat="1" ht="12.75">
      <c r="A122" s="86">
        <v>3211</v>
      </c>
      <c r="B122" s="94" t="s">
        <v>56</v>
      </c>
      <c r="C122" s="88">
        <f t="shared" si="37"/>
        <v>340</v>
      </c>
      <c r="D122" s="87">
        <v>40</v>
      </c>
      <c r="E122" s="95"/>
      <c r="F122" s="95"/>
      <c r="G122" s="87">
        <v>300</v>
      </c>
      <c r="H122" s="95"/>
      <c r="I122" s="95"/>
      <c r="J122" s="95"/>
      <c r="K122" s="95"/>
      <c r="L122" s="95"/>
    </row>
    <row r="123" spans="1:12" s="6" customFormat="1" ht="25.5">
      <c r="A123" s="86">
        <v>3212</v>
      </c>
      <c r="B123" s="94" t="s">
        <v>59</v>
      </c>
      <c r="C123" s="88">
        <f t="shared" si="37"/>
        <v>400</v>
      </c>
      <c r="D123" s="87">
        <v>200</v>
      </c>
      <c r="E123" s="95"/>
      <c r="F123" s="95"/>
      <c r="G123" s="87">
        <v>200</v>
      </c>
      <c r="H123" s="95"/>
      <c r="I123" s="95"/>
      <c r="J123" s="95"/>
      <c r="K123" s="95"/>
      <c r="L123" s="95"/>
    </row>
    <row r="124" spans="1:12" ht="12.75">
      <c r="A124" s="86">
        <v>3213</v>
      </c>
      <c r="B124" s="94" t="s">
        <v>57</v>
      </c>
      <c r="C124" s="88">
        <f t="shared" si="37"/>
        <v>0</v>
      </c>
      <c r="D124" s="87"/>
      <c r="E124" s="95"/>
      <c r="F124" s="95"/>
      <c r="G124" s="87"/>
      <c r="H124" s="95"/>
      <c r="I124" s="95"/>
      <c r="J124" s="95"/>
      <c r="K124" s="95"/>
      <c r="L124" s="95"/>
    </row>
    <row r="125" spans="1:12" ht="12.75">
      <c r="A125" s="86">
        <v>3214</v>
      </c>
      <c r="B125" s="94" t="s">
        <v>58</v>
      </c>
      <c r="C125" s="88">
        <f t="shared" si="37"/>
        <v>0</v>
      </c>
      <c r="D125" s="87"/>
      <c r="E125" s="95"/>
      <c r="F125" s="95"/>
      <c r="G125" s="87"/>
      <c r="H125" s="95"/>
      <c r="I125" s="95"/>
      <c r="J125" s="95"/>
      <c r="K125" s="95"/>
      <c r="L125" s="95"/>
    </row>
    <row r="126" spans="1:12" ht="12.75">
      <c r="A126" s="93">
        <v>322</v>
      </c>
      <c r="B126" s="84" t="s">
        <v>30</v>
      </c>
      <c r="C126" s="88">
        <f t="shared" si="37"/>
        <v>0</v>
      </c>
      <c r="D126" s="88">
        <f>SUM(D127:D132)</f>
        <v>0</v>
      </c>
      <c r="E126" s="88">
        <f aca="true" t="shared" si="39" ref="E126:J126">SUM(E127:E132)</f>
        <v>0</v>
      </c>
      <c r="F126" s="88">
        <f t="shared" si="39"/>
        <v>0</v>
      </c>
      <c r="G126" s="88">
        <f t="shared" si="39"/>
        <v>0</v>
      </c>
      <c r="H126" s="88">
        <f t="shared" si="39"/>
        <v>0</v>
      </c>
      <c r="I126" s="88">
        <f t="shared" si="39"/>
        <v>0</v>
      </c>
      <c r="J126" s="88">
        <f t="shared" si="39"/>
        <v>0</v>
      </c>
      <c r="K126" s="88">
        <v>0</v>
      </c>
      <c r="L126" s="88">
        <v>0</v>
      </c>
    </row>
    <row r="127" spans="1:12" s="6" customFormat="1" ht="12.75" customHeight="1">
      <c r="A127" s="86">
        <v>3221</v>
      </c>
      <c r="B127" s="94" t="s">
        <v>60</v>
      </c>
      <c r="C127" s="88">
        <f t="shared" si="37"/>
        <v>0</v>
      </c>
      <c r="D127" s="87"/>
      <c r="E127" s="87"/>
      <c r="F127" s="87"/>
      <c r="G127" s="87"/>
      <c r="H127" s="87"/>
      <c r="I127" s="95"/>
      <c r="J127" s="95"/>
      <c r="K127" s="95"/>
      <c r="L127" s="95"/>
    </row>
    <row r="128" spans="1:12" s="6" customFormat="1" ht="12.75">
      <c r="A128" s="86">
        <v>3222</v>
      </c>
      <c r="B128" s="94" t="s">
        <v>61</v>
      </c>
      <c r="C128" s="88">
        <f t="shared" si="37"/>
        <v>0</v>
      </c>
      <c r="D128" s="87"/>
      <c r="E128" s="87"/>
      <c r="F128" s="87"/>
      <c r="G128" s="87"/>
      <c r="H128" s="87"/>
      <c r="I128" s="95"/>
      <c r="J128" s="95"/>
      <c r="K128" s="95"/>
      <c r="L128" s="95"/>
    </row>
    <row r="129" spans="1:12" s="6" customFormat="1" ht="12.75">
      <c r="A129" s="86">
        <v>3223</v>
      </c>
      <c r="B129" s="94" t="s">
        <v>62</v>
      </c>
      <c r="C129" s="88">
        <f t="shared" si="37"/>
        <v>0</v>
      </c>
      <c r="D129" s="87"/>
      <c r="E129" s="87"/>
      <c r="F129" s="87"/>
      <c r="G129" s="87"/>
      <c r="H129" s="87"/>
      <c r="I129" s="95"/>
      <c r="J129" s="95"/>
      <c r="K129" s="95"/>
      <c r="L129" s="95"/>
    </row>
    <row r="130" spans="1:12" ht="25.5">
      <c r="A130" s="86">
        <v>3224</v>
      </c>
      <c r="B130" s="94" t="s">
        <v>63</v>
      </c>
      <c r="C130" s="88">
        <f t="shared" si="37"/>
        <v>0</v>
      </c>
      <c r="D130" s="87"/>
      <c r="E130" s="87"/>
      <c r="F130" s="87"/>
      <c r="G130" s="87"/>
      <c r="H130" s="87"/>
      <c r="I130" s="95"/>
      <c r="J130" s="95"/>
      <c r="K130" s="95"/>
      <c r="L130" s="95"/>
    </row>
    <row r="131" spans="1:12" ht="12.75">
      <c r="A131" s="86">
        <v>3225</v>
      </c>
      <c r="B131" s="94" t="s">
        <v>64</v>
      </c>
      <c r="C131" s="88">
        <f t="shared" si="37"/>
        <v>0</v>
      </c>
      <c r="D131" s="87"/>
      <c r="E131" s="87"/>
      <c r="F131" s="87"/>
      <c r="G131" s="87"/>
      <c r="H131" s="87"/>
      <c r="I131" s="95"/>
      <c r="J131" s="95"/>
      <c r="K131" s="95"/>
      <c r="L131" s="95"/>
    </row>
    <row r="132" spans="1:12" ht="25.5">
      <c r="A132" s="86">
        <v>3227</v>
      </c>
      <c r="B132" s="94" t="s">
        <v>65</v>
      </c>
      <c r="C132" s="88">
        <f t="shared" si="37"/>
        <v>0</v>
      </c>
      <c r="D132" s="87"/>
      <c r="E132" s="87"/>
      <c r="F132" s="87"/>
      <c r="G132" s="87"/>
      <c r="H132" s="87"/>
      <c r="I132" s="95"/>
      <c r="J132" s="95"/>
      <c r="K132" s="95"/>
      <c r="L132" s="95"/>
    </row>
    <row r="133" spans="1:12" s="6" customFormat="1" ht="12.75">
      <c r="A133" s="93">
        <v>323</v>
      </c>
      <c r="B133" s="84" t="s">
        <v>31</v>
      </c>
      <c r="C133" s="88">
        <f>SUM(D133+E133+F133+G133+H133+I133+J133)</f>
        <v>83</v>
      </c>
      <c r="D133" s="88">
        <f>SUM(D134:D142)</f>
        <v>3</v>
      </c>
      <c r="E133" s="88">
        <f aca="true" t="shared" si="40" ref="E133:J133">SUM(E134:E142)</f>
        <v>0</v>
      </c>
      <c r="F133" s="88">
        <f t="shared" si="40"/>
        <v>0</v>
      </c>
      <c r="G133" s="88">
        <f t="shared" si="40"/>
        <v>80</v>
      </c>
      <c r="H133" s="88">
        <f t="shared" si="40"/>
        <v>0</v>
      </c>
      <c r="I133" s="88">
        <f t="shared" si="40"/>
        <v>0</v>
      </c>
      <c r="J133" s="88">
        <f t="shared" si="40"/>
        <v>0</v>
      </c>
      <c r="K133" s="88">
        <v>0</v>
      </c>
      <c r="L133" s="88">
        <v>0</v>
      </c>
    </row>
    <row r="134" spans="1:12" ht="12.75">
      <c r="A134" s="86">
        <v>3231</v>
      </c>
      <c r="B134" s="94" t="s">
        <v>66</v>
      </c>
      <c r="C134" s="88">
        <f aca="true" t="shared" si="41" ref="C134:C148">SUM(D134+E134+F134+G134+H134+I134+J134)</f>
        <v>0</v>
      </c>
      <c r="D134" s="87"/>
      <c r="E134" s="87"/>
      <c r="F134" s="87"/>
      <c r="G134" s="87"/>
      <c r="H134" s="95"/>
      <c r="I134" s="95"/>
      <c r="J134" s="95"/>
      <c r="K134" s="95"/>
      <c r="L134" s="95"/>
    </row>
    <row r="135" spans="1:12" ht="12.75">
      <c r="A135" s="86">
        <v>3232</v>
      </c>
      <c r="B135" s="94" t="s">
        <v>67</v>
      </c>
      <c r="C135" s="88">
        <f t="shared" si="41"/>
        <v>0</v>
      </c>
      <c r="D135" s="87"/>
      <c r="E135" s="87"/>
      <c r="F135" s="87"/>
      <c r="G135" s="87"/>
      <c r="H135" s="95"/>
      <c r="I135" s="95"/>
      <c r="J135" s="95"/>
      <c r="K135" s="95"/>
      <c r="L135" s="95"/>
    </row>
    <row r="136" spans="1:12" ht="12.75">
      <c r="A136" s="86">
        <v>3233</v>
      </c>
      <c r="B136" s="94" t="s">
        <v>68</v>
      </c>
      <c r="C136" s="88">
        <f t="shared" si="41"/>
        <v>0</v>
      </c>
      <c r="D136" s="87"/>
      <c r="E136" s="87"/>
      <c r="F136" s="87"/>
      <c r="G136" s="87"/>
      <c r="H136" s="95"/>
      <c r="I136" s="95"/>
      <c r="J136" s="95"/>
      <c r="K136" s="95"/>
      <c r="L136" s="95"/>
    </row>
    <row r="137" spans="1:12" ht="12.75">
      <c r="A137" s="86">
        <v>3234</v>
      </c>
      <c r="B137" s="94" t="s">
        <v>69</v>
      </c>
      <c r="C137" s="88">
        <f t="shared" si="41"/>
        <v>0</v>
      </c>
      <c r="D137" s="87"/>
      <c r="E137" s="87"/>
      <c r="F137" s="87"/>
      <c r="G137" s="87"/>
      <c r="H137" s="95"/>
      <c r="I137" s="95"/>
      <c r="J137" s="95"/>
      <c r="K137" s="95"/>
      <c r="L137" s="95"/>
    </row>
    <row r="138" spans="1:12" s="6" customFormat="1" ht="12.75">
      <c r="A138" s="86">
        <v>3235</v>
      </c>
      <c r="B138" s="94" t="s">
        <v>70</v>
      </c>
      <c r="C138" s="88">
        <f t="shared" si="41"/>
        <v>0</v>
      </c>
      <c r="D138" s="87"/>
      <c r="E138" s="87"/>
      <c r="F138" s="87"/>
      <c r="G138" s="87"/>
      <c r="H138" s="95"/>
      <c r="I138" s="95"/>
      <c r="J138" s="95"/>
      <c r="K138" s="95"/>
      <c r="L138" s="95"/>
    </row>
    <row r="139" spans="1:12" ht="12.75">
      <c r="A139" s="86">
        <v>3236</v>
      </c>
      <c r="B139" s="94" t="s">
        <v>71</v>
      </c>
      <c r="C139" s="88">
        <f t="shared" si="41"/>
        <v>83</v>
      </c>
      <c r="D139" s="87">
        <v>3</v>
      </c>
      <c r="E139" s="87"/>
      <c r="F139" s="87"/>
      <c r="G139" s="87">
        <v>80</v>
      </c>
      <c r="H139" s="95"/>
      <c r="I139" s="95"/>
      <c r="J139" s="95"/>
      <c r="K139" s="95"/>
      <c r="L139" s="95"/>
    </row>
    <row r="140" spans="1:12" s="6" customFormat="1" ht="12.75">
      <c r="A140" s="86">
        <v>3237</v>
      </c>
      <c r="B140" s="94" t="s">
        <v>72</v>
      </c>
      <c r="C140" s="88">
        <f t="shared" si="41"/>
        <v>0</v>
      </c>
      <c r="D140" s="87"/>
      <c r="E140" s="87"/>
      <c r="F140" s="87"/>
      <c r="G140" s="87"/>
      <c r="H140" s="95"/>
      <c r="I140" s="95"/>
      <c r="J140" s="95"/>
      <c r="K140" s="95"/>
      <c r="L140" s="95"/>
    </row>
    <row r="141" spans="1:12" ht="12.75">
      <c r="A141" s="86">
        <v>3238</v>
      </c>
      <c r="B141" s="94" t="s">
        <v>73</v>
      </c>
      <c r="C141" s="88">
        <f t="shared" si="41"/>
        <v>0</v>
      </c>
      <c r="D141" s="87"/>
      <c r="E141" s="87"/>
      <c r="F141" s="87"/>
      <c r="G141" s="87"/>
      <c r="H141" s="95"/>
      <c r="I141" s="95"/>
      <c r="J141" s="95"/>
      <c r="K141" s="95"/>
      <c r="L141" s="95"/>
    </row>
    <row r="142" spans="1:12" s="6" customFormat="1" ht="12.75">
      <c r="A142" s="86">
        <v>3239</v>
      </c>
      <c r="B142" s="94" t="s">
        <v>74</v>
      </c>
      <c r="C142" s="88">
        <f t="shared" si="41"/>
        <v>0</v>
      </c>
      <c r="D142" s="87"/>
      <c r="E142" s="87"/>
      <c r="F142" s="87"/>
      <c r="G142" s="87"/>
      <c r="H142" s="95"/>
      <c r="I142" s="95"/>
      <c r="J142" s="95"/>
      <c r="K142" s="95"/>
      <c r="L142" s="95"/>
    </row>
    <row r="143" spans="1:12" s="6" customFormat="1" ht="25.5">
      <c r="A143" s="93">
        <v>324</v>
      </c>
      <c r="B143" s="84" t="s">
        <v>46</v>
      </c>
      <c r="C143" s="88">
        <f t="shared" si="41"/>
        <v>0</v>
      </c>
      <c r="D143" s="87"/>
      <c r="E143" s="87"/>
      <c r="F143" s="87"/>
      <c r="G143" s="87"/>
      <c r="H143" s="95"/>
      <c r="I143" s="95"/>
      <c r="J143" s="95"/>
      <c r="K143" s="95"/>
      <c r="L143" s="95"/>
    </row>
    <row r="144" spans="1:12" ht="12.75" customHeight="1">
      <c r="A144" s="93">
        <v>329</v>
      </c>
      <c r="B144" s="84" t="s">
        <v>32</v>
      </c>
      <c r="C144" s="88">
        <f t="shared" si="41"/>
        <v>0</v>
      </c>
      <c r="D144" s="88">
        <f aca="true" t="shared" si="42" ref="D144:J144">SUM(D145:D148)</f>
        <v>0</v>
      </c>
      <c r="E144" s="88">
        <f t="shared" si="42"/>
        <v>0</v>
      </c>
      <c r="F144" s="88">
        <f t="shared" si="42"/>
        <v>0</v>
      </c>
      <c r="G144" s="88">
        <f t="shared" si="42"/>
        <v>0</v>
      </c>
      <c r="H144" s="88">
        <f t="shared" si="42"/>
        <v>0</v>
      </c>
      <c r="I144" s="88">
        <f t="shared" si="42"/>
        <v>0</v>
      </c>
      <c r="J144" s="88">
        <f t="shared" si="42"/>
        <v>0</v>
      </c>
      <c r="K144" s="88">
        <v>0</v>
      </c>
      <c r="L144" s="88">
        <v>0</v>
      </c>
    </row>
    <row r="145" spans="1:12" ht="12.75">
      <c r="A145" s="86">
        <v>3293</v>
      </c>
      <c r="B145" s="94" t="s">
        <v>75</v>
      </c>
      <c r="C145" s="88">
        <f t="shared" si="41"/>
        <v>0</v>
      </c>
      <c r="D145" s="87"/>
      <c r="E145" s="95"/>
      <c r="F145" s="87"/>
      <c r="G145" s="95"/>
      <c r="H145" s="95"/>
      <c r="I145" s="95"/>
      <c r="J145" s="95"/>
      <c r="K145" s="95"/>
      <c r="L145" s="95"/>
    </row>
    <row r="146" spans="1:12" ht="12.75">
      <c r="A146" s="86">
        <v>3294</v>
      </c>
      <c r="B146" s="94" t="s">
        <v>76</v>
      </c>
      <c r="C146" s="88">
        <f t="shared" si="41"/>
        <v>0</v>
      </c>
      <c r="D146" s="87"/>
      <c r="E146" s="95"/>
      <c r="F146" s="87"/>
      <c r="G146" s="95"/>
      <c r="H146" s="95"/>
      <c r="I146" s="95"/>
      <c r="J146" s="95"/>
      <c r="K146" s="95"/>
      <c r="L146" s="95"/>
    </row>
    <row r="147" spans="1:12" s="6" customFormat="1" ht="12.75">
      <c r="A147" s="86">
        <v>3295</v>
      </c>
      <c r="B147" s="94" t="s">
        <v>77</v>
      </c>
      <c r="C147" s="88">
        <f t="shared" si="41"/>
        <v>0</v>
      </c>
      <c r="D147" s="87"/>
      <c r="E147" s="95"/>
      <c r="F147" s="87"/>
      <c r="G147" s="95"/>
      <c r="H147" s="95"/>
      <c r="I147" s="95"/>
      <c r="J147" s="95"/>
      <c r="K147" s="95"/>
      <c r="L147" s="95"/>
    </row>
    <row r="148" spans="1:12" s="6" customFormat="1" ht="12.75">
      <c r="A148" s="86">
        <v>3299</v>
      </c>
      <c r="B148" s="94" t="s">
        <v>32</v>
      </c>
      <c r="C148" s="88">
        <f t="shared" si="41"/>
        <v>0</v>
      </c>
      <c r="D148" s="87"/>
      <c r="E148" s="95"/>
      <c r="F148" s="87"/>
      <c r="G148" s="95"/>
      <c r="H148" s="95"/>
      <c r="I148" s="95"/>
      <c r="J148" s="95"/>
      <c r="K148" s="95"/>
      <c r="L148" s="95"/>
    </row>
    <row r="149" spans="1:12" s="6" customFormat="1" ht="12.75">
      <c r="A149" s="93">
        <v>34</v>
      </c>
      <c r="B149" s="84" t="s">
        <v>33</v>
      </c>
      <c r="C149" s="88">
        <f>C150</f>
        <v>0</v>
      </c>
      <c r="D149" s="88">
        <f aca="true" t="shared" si="43" ref="D149:J150">D150</f>
        <v>0</v>
      </c>
      <c r="E149" s="88">
        <f t="shared" si="43"/>
        <v>0</v>
      </c>
      <c r="F149" s="88">
        <f t="shared" si="43"/>
        <v>0</v>
      </c>
      <c r="G149" s="88">
        <f t="shared" si="43"/>
        <v>0</v>
      </c>
      <c r="H149" s="88">
        <f t="shared" si="43"/>
        <v>0</v>
      </c>
      <c r="I149" s="88">
        <f t="shared" si="43"/>
        <v>0</v>
      </c>
      <c r="J149" s="88">
        <f t="shared" si="43"/>
        <v>0</v>
      </c>
      <c r="K149" s="88">
        <v>0</v>
      </c>
      <c r="L149" s="88">
        <v>0</v>
      </c>
    </row>
    <row r="150" spans="1:12" ht="12.75">
      <c r="A150" s="93">
        <v>343</v>
      </c>
      <c r="B150" s="84" t="s">
        <v>34</v>
      </c>
      <c r="C150" s="88">
        <f>SUM(D150+E150+F150+G150+H150+I150+J150)</f>
        <v>0</v>
      </c>
      <c r="D150" s="88">
        <f>D151</f>
        <v>0</v>
      </c>
      <c r="E150" s="88">
        <f t="shared" si="43"/>
        <v>0</v>
      </c>
      <c r="F150" s="88">
        <f t="shared" si="43"/>
        <v>0</v>
      </c>
      <c r="G150" s="88">
        <f t="shared" si="43"/>
        <v>0</v>
      </c>
      <c r="H150" s="88">
        <f t="shared" si="43"/>
        <v>0</v>
      </c>
      <c r="I150" s="88">
        <f t="shared" si="43"/>
        <v>0</v>
      </c>
      <c r="J150" s="88">
        <f t="shared" si="43"/>
        <v>0</v>
      </c>
      <c r="K150" s="88">
        <v>0</v>
      </c>
      <c r="L150" s="88">
        <v>0</v>
      </c>
    </row>
    <row r="151" spans="1:12" ht="12.75">
      <c r="A151" s="86">
        <v>3431</v>
      </c>
      <c r="B151" s="94" t="s">
        <v>78</v>
      </c>
      <c r="C151" s="88">
        <f>SUM(D151+E151+F151+G151+H151+I151+J151)</f>
        <v>0</v>
      </c>
      <c r="D151" s="87"/>
      <c r="E151" s="95"/>
      <c r="F151" s="95"/>
      <c r="G151" s="95"/>
      <c r="H151" s="95"/>
      <c r="I151" s="95"/>
      <c r="J151" s="95"/>
      <c r="K151" s="95"/>
      <c r="L151" s="95"/>
    </row>
    <row r="152" spans="1:12" ht="25.5">
      <c r="A152" s="93">
        <v>4</v>
      </c>
      <c r="B152" s="84" t="s">
        <v>36</v>
      </c>
      <c r="C152" s="88">
        <f>C153</f>
        <v>0</v>
      </c>
      <c r="D152" s="88">
        <f aca="true" t="shared" si="44" ref="D152:J152">D153</f>
        <v>0</v>
      </c>
      <c r="E152" s="88">
        <f t="shared" si="44"/>
        <v>0</v>
      </c>
      <c r="F152" s="88">
        <f t="shared" si="44"/>
        <v>0</v>
      </c>
      <c r="G152" s="88">
        <f t="shared" si="44"/>
        <v>0</v>
      </c>
      <c r="H152" s="88">
        <f t="shared" si="44"/>
        <v>0</v>
      </c>
      <c r="I152" s="88">
        <f t="shared" si="44"/>
        <v>0</v>
      </c>
      <c r="J152" s="88">
        <f t="shared" si="44"/>
        <v>0</v>
      </c>
      <c r="K152" s="88">
        <v>0</v>
      </c>
      <c r="L152" s="88">
        <v>0</v>
      </c>
    </row>
    <row r="153" spans="1:12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 aca="true" t="shared" si="45" ref="E153:J153">SUM(E154+E157)</f>
        <v>0</v>
      </c>
      <c r="F153" s="88">
        <f t="shared" si="45"/>
        <v>0</v>
      </c>
      <c r="G153" s="88">
        <f t="shared" si="45"/>
        <v>0</v>
      </c>
      <c r="H153" s="88">
        <f t="shared" si="45"/>
        <v>0</v>
      </c>
      <c r="I153" s="88">
        <f t="shared" si="45"/>
        <v>0</v>
      </c>
      <c r="J153" s="88">
        <f t="shared" si="45"/>
        <v>0</v>
      </c>
      <c r="K153" s="88">
        <v>0</v>
      </c>
      <c r="L153" s="88">
        <v>0</v>
      </c>
    </row>
    <row r="154" spans="1:12" ht="12.75">
      <c r="A154" s="93">
        <v>422</v>
      </c>
      <c r="B154" s="84" t="s">
        <v>35</v>
      </c>
      <c r="C154" s="88">
        <f>SUM(D154+E154+F154+G154+H154+I154+J154)</f>
        <v>0</v>
      </c>
      <c r="D154" s="88">
        <f>SUM(D155:D156)</f>
        <v>0</v>
      </c>
      <c r="E154" s="88">
        <f aca="true" t="shared" si="46" ref="E154:J154">SUM(E155:E156)</f>
        <v>0</v>
      </c>
      <c r="F154" s="88">
        <f t="shared" si="46"/>
        <v>0</v>
      </c>
      <c r="G154" s="88">
        <f t="shared" si="46"/>
        <v>0</v>
      </c>
      <c r="H154" s="88">
        <f t="shared" si="46"/>
        <v>0</v>
      </c>
      <c r="I154" s="88">
        <f t="shared" si="46"/>
        <v>0</v>
      </c>
      <c r="J154" s="88">
        <f t="shared" si="46"/>
        <v>0</v>
      </c>
      <c r="K154" s="88">
        <v>0</v>
      </c>
      <c r="L154" s="88">
        <v>0</v>
      </c>
    </row>
    <row r="155" spans="1:12" ht="12.75">
      <c r="A155" s="86">
        <v>4221</v>
      </c>
      <c r="B155" s="94" t="s">
        <v>53</v>
      </c>
      <c r="C155" s="88">
        <f>SUM(D155+E155+F155+G155+H155+I155+J155)</f>
        <v>0</v>
      </c>
      <c r="D155" s="95"/>
      <c r="E155" s="87"/>
      <c r="F155" s="95"/>
      <c r="G155" s="87"/>
      <c r="H155" s="87"/>
      <c r="I155" s="95"/>
      <c r="J155" s="95"/>
      <c r="K155" s="95"/>
      <c r="L155" s="95"/>
    </row>
    <row r="156" spans="1:12" ht="12.75">
      <c r="A156" s="86">
        <v>4226</v>
      </c>
      <c r="B156" s="94" t="s">
        <v>54</v>
      </c>
      <c r="C156" s="88">
        <f>SUM(D156+E156+F156+G156+H156+I156+J156)</f>
        <v>0</v>
      </c>
      <c r="D156" s="95"/>
      <c r="E156" s="87"/>
      <c r="F156" s="95"/>
      <c r="G156" s="87"/>
      <c r="H156" s="87"/>
      <c r="I156" s="95"/>
      <c r="J156" s="95"/>
      <c r="K156" s="95"/>
      <c r="L156" s="95"/>
    </row>
    <row r="157" spans="1:12" ht="25.5">
      <c r="A157" s="93">
        <v>424</v>
      </c>
      <c r="B157" s="84" t="s">
        <v>38</v>
      </c>
      <c r="C157" s="88">
        <f>SUM(D157+E157+F157+G157+H157+I157+J157)</f>
        <v>0</v>
      </c>
      <c r="D157" s="88">
        <f>D158</f>
        <v>0</v>
      </c>
      <c r="E157" s="88">
        <f aca="true" t="shared" si="47" ref="E157:J157">E158</f>
        <v>0</v>
      </c>
      <c r="F157" s="88">
        <f t="shared" si="47"/>
        <v>0</v>
      </c>
      <c r="G157" s="88">
        <f t="shared" si="47"/>
        <v>0</v>
      </c>
      <c r="H157" s="88">
        <f t="shared" si="47"/>
        <v>0</v>
      </c>
      <c r="I157" s="88">
        <f t="shared" si="47"/>
        <v>0</v>
      </c>
      <c r="J157" s="88">
        <f t="shared" si="47"/>
        <v>0</v>
      </c>
      <c r="K157" s="88">
        <v>0</v>
      </c>
      <c r="L157" s="88">
        <v>0</v>
      </c>
    </row>
    <row r="158" spans="1:12" s="6" customFormat="1" ht="12.75">
      <c r="A158" s="86">
        <v>4241</v>
      </c>
      <c r="B158" s="94" t="s">
        <v>55</v>
      </c>
      <c r="C158" s="88">
        <f>SUM(D158+E158+F158+G158+H158+I158+J158)</f>
        <v>0</v>
      </c>
      <c r="D158" s="87"/>
      <c r="E158" s="95"/>
      <c r="F158" s="95"/>
      <c r="G158" s="87"/>
      <c r="H158" s="87"/>
      <c r="I158" s="95"/>
      <c r="J158" s="95"/>
      <c r="K158" s="95"/>
      <c r="L158" s="95"/>
    </row>
    <row r="159" spans="1:12" ht="12.75">
      <c r="A159" s="93"/>
      <c r="B159" s="84" t="s">
        <v>88</v>
      </c>
      <c r="C159" s="88">
        <f aca="true" t="shared" si="48" ref="C159:L159">C111+C152</f>
        <v>68076</v>
      </c>
      <c r="D159" s="88">
        <f t="shared" si="48"/>
        <v>14938</v>
      </c>
      <c r="E159" s="88">
        <f t="shared" si="48"/>
        <v>0</v>
      </c>
      <c r="F159" s="88">
        <f t="shared" si="48"/>
        <v>0</v>
      </c>
      <c r="G159" s="88">
        <f t="shared" si="48"/>
        <v>53138</v>
      </c>
      <c r="H159" s="88">
        <f t="shared" si="48"/>
        <v>0</v>
      </c>
      <c r="I159" s="88">
        <f t="shared" si="48"/>
        <v>0</v>
      </c>
      <c r="J159" s="88">
        <f t="shared" si="48"/>
        <v>0</v>
      </c>
      <c r="K159" s="88">
        <f t="shared" si="48"/>
        <v>43943</v>
      </c>
      <c r="L159" s="88">
        <f t="shared" si="48"/>
        <v>43943</v>
      </c>
    </row>
    <row r="160" spans="1:12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1:12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1:12" ht="12.75">
      <c r="A162" s="93">
        <v>3</v>
      </c>
      <c r="B162" s="84" t="s">
        <v>23</v>
      </c>
      <c r="C162" s="88">
        <f aca="true" t="shared" si="49" ref="C162:J162">C163+C170+C199</f>
        <v>24000</v>
      </c>
      <c r="D162" s="88">
        <f t="shared" si="49"/>
        <v>0</v>
      </c>
      <c r="E162" s="88">
        <f t="shared" si="49"/>
        <v>0</v>
      </c>
      <c r="F162" s="88">
        <f t="shared" si="49"/>
        <v>0</v>
      </c>
      <c r="G162" s="88">
        <f t="shared" si="49"/>
        <v>24000</v>
      </c>
      <c r="H162" s="88">
        <f t="shared" si="49"/>
        <v>0</v>
      </c>
      <c r="I162" s="88">
        <f t="shared" si="49"/>
        <v>0</v>
      </c>
      <c r="J162" s="88">
        <f t="shared" si="49"/>
        <v>0</v>
      </c>
      <c r="K162" s="88">
        <v>24000</v>
      </c>
      <c r="L162" s="88">
        <v>24000</v>
      </c>
    </row>
    <row r="163" spans="1:12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 aca="true" t="shared" si="50" ref="E163:J163">SUM(E164+E166+E168)</f>
        <v>0</v>
      </c>
      <c r="F163" s="88">
        <f t="shared" si="50"/>
        <v>0</v>
      </c>
      <c r="G163" s="88">
        <f t="shared" si="50"/>
        <v>0</v>
      </c>
      <c r="H163" s="88">
        <f t="shared" si="50"/>
        <v>0</v>
      </c>
      <c r="I163" s="88">
        <f t="shared" si="50"/>
        <v>0</v>
      </c>
      <c r="J163" s="88">
        <f t="shared" si="50"/>
        <v>0</v>
      </c>
      <c r="K163" s="88">
        <v>0</v>
      </c>
      <c r="L163" s="88">
        <v>0</v>
      </c>
    </row>
    <row r="164" spans="1:12" ht="12.75">
      <c r="A164" s="93">
        <v>311</v>
      </c>
      <c r="B164" s="84" t="s">
        <v>25</v>
      </c>
      <c r="C164" s="88">
        <f aca="true" t="shared" si="51" ref="C164:C169">SUM(D164+E164+F164+G164+H164+I164+J164)</f>
        <v>0</v>
      </c>
      <c r="D164" s="88">
        <f>D165</f>
        <v>0</v>
      </c>
      <c r="E164" s="88">
        <f aca="true" t="shared" si="52" ref="E164:J164">E165</f>
        <v>0</v>
      </c>
      <c r="F164" s="88">
        <f t="shared" si="52"/>
        <v>0</v>
      </c>
      <c r="G164" s="88">
        <f t="shared" si="52"/>
        <v>0</v>
      </c>
      <c r="H164" s="88">
        <f t="shared" si="52"/>
        <v>0</v>
      </c>
      <c r="I164" s="88">
        <f t="shared" si="52"/>
        <v>0</v>
      </c>
      <c r="J164" s="88">
        <f t="shared" si="52"/>
        <v>0</v>
      </c>
      <c r="K164" s="88">
        <v>0</v>
      </c>
      <c r="L164" s="88">
        <v>0</v>
      </c>
    </row>
    <row r="165" spans="1:12" ht="12.75">
      <c r="A165" s="86">
        <v>3111</v>
      </c>
      <c r="B165" s="94" t="s">
        <v>25</v>
      </c>
      <c r="C165" s="88">
        <f t="shared" si="51"/>
        <v>0</v>
      </c>
      <c r="D165" s="87"/>
      <c r="E165" s="95"/>
      <c r="F165" s="87"/>
      <c r="G165" s="87"/>
      <c r="H165" s="95"/>
      <c r="I165" s="95"/>
      <c r="J165" s="95"/>
      <c r="K165" s="95"/>
      <c r="L165" s="95"/>
    </row>
    <row r="166" spans="1:12" ht="12.75">
      <c r="A166" s="93">
        <v>312</v>
      </c>
      <c r="B166" s="84" t="s">
        <v>26</v>
      </c>
      <c r="C166" s="88">
        <f t="shared" si="51"/>
        <v>0</v>
      </c>
      <c r="D166" s="88">
        <f>D167</f>
        <v>0</v>
      </c>
      <c r="E166" s="88">
        <f aca="true" t="shared" si="53" ref="E166:J166">E167</f>
        <v>0</v>
      </c>
      <c r="F166" s="88">
        <f t="shared" si="53"/>
        <v>0</v>
      </c>
      <c r="G166" s="88">
        <f t="shared" si="53"/>
        <v>0</v>
      </c>
      <c r="H166" s="88">
        <f t="shared" si="53"/>
        <v>0</v>
      </c>
      <c r="I166" s="88">
        <f t="shared" si="53"/>
        <v>0</v>
      </c>
      <c r="J166" s="88">
        <f t="shared" si="53"/>
        <v>0</v>
      </c>
      <c r="K166" s="95"/>
      <c r="L166" s="95"/>
    </row>
    <row r="167" spans="1:12" ht="12.75">
      <c r="A167" s="86">
        <v>3121</v>
      </c>
      <c r="B167" s="94" t="s">
        <v>26</v>
      </c>
      <c r="C167" s="88">
        <f t="shared" si="51"/>
        <v>0</v>
      </c>
      <c r="D167" s="95"/>
      <c r="E167" s="95"/>
      <c r="F167" s="95"/>
      <c r="G167" s="87"/>
      <c r="H167" s="95"/>
      <c r="I167" s="95"/>
      <c r="J167" s="95"/>
      <c r="K167" s="95"/>
      <c r="L167" s="95"/>
    </row>
    <row r="168" spans="1:12" ht="12.75">
      <c r="A168" s="93">
        <v>313</v>
      </c>
      <c r="B168" s="84" t="s">
        <v>27</v>
      </c>
      <c r="C168" s="88">
        <f t="shared" si="51"/>
        <v>0</v>
      </c>
      <c r="D168" s="88">
        <f>D169</f>
        <v>0</v>
      </c>
      <c r="E168" s="88">
        <f aca="true" t="shared" si="54" ref="E168:J168">E169</f>
        <v>0</v>
      </c>
      <c r="F168" s="88">
        <f t="shared" si="54"/>
        <v>0</v>
      </c>
      <c r="G168" s="88">
        <f t="shared" si="54"/>
        <v>0</v>
      </c>
      <c r="H168" s="88">
        <f t="shared" si="54"/>
        <v>0</v>
      </c>
      <c r="I168" s="88">
        <f t="shared" si="54"/>
        <v>0</v>
      </c>
      <c r="J168" s="88">
        <f t="shared" si="54"/>
        <v>0</v>
      </c>
      <c r="K168" s="88">
        <v>0</v>
      </c>
      <c r="L168" s="88">
        <v>0</v>
      </c>
    </row>
    <row r="169" spans="1:12" ht="12.75">
      <c r="A169" s="86">
        <v>3131</v>
      </c>
      <c r="B169" s="94" t="s">
        <v>27</v>
      </c>
      <c r="C169" s="88">
        <f t="shared" si="51"/>
        <v>0</v>
      </c>
      <c r="D169" s="87"/>
      <c r="E169" s="95"/>
      <c r="F169" s="87">
        <v>0</v>
      </c>
      <c r="G169" s="87"/>
      <c r="H169" s="95"/>
      <c r="I169" s="95"/>
      <c r="J169" s="95"/>
      <c r="K169" s="95"/>
      <c r="L169" s="95"/>
    </row>
    <row r="170" spans="1:12" ht="12.75">
      <c r="A170" s="93">
        <v>32</v>
      </c>
      <c r="B170" s="84" t="s">
        <v>28</v>
      </c>
      <c r="C170" s="88">
        <f>SUM(C171+C176+C183+C193+C194)</f>
        <v>24000</v>
      </c>
      <c r="D170" s="88">
        <f aca="true" t="shared" si="55" ref="D170:J170">SUM(D171+D176+D183+D193+D194)</f>
        <v>0</v>
      </c>
      <c r="E170" s="88">
        <f t="shared" si="55"/>
        <v>0</v>
      </c>
      <c r="F170" s="88">
        <f t="shared" si="55"/>
        <v>0</v>
      </c>
      <c r="G170" s="88">
        <f t="shared" si="55"/>
        <v>24000</v>
      </c>
      <c r="H170" s="88">
        <f t="shared" si="55"/>
        <v>0</v>
      </c>
      <c r="I170" s="88">
        <f t="shared" si="55"/>
        <v>0</v>
      </c>
      <c r="J170" s="88">
        <f t="shared" si="55"/>
        <v>0</v>
      </c>
      <c r="K170" s="88">
        <v>24000</v>
      </c>
      <c r="L170" s="88">
        <v>24000</v>
      </c>
    </row>
    <row r="171" spans="1:12" ht="12.75">
      <c r="A171" s="93">
        <v>321</v>
      </c>
      <c r="B171" s="84" t="s">
        <v>29</v>
      </c>
      <c r="C171" s="88">
        <f aca="true" t="shared" si="56" ref="C171:C182">SUM(D171+E171+F171+G171+H171+I171+J171)</f>
        <v>0</v>
      </c>
      <c r="D171" s="88">
        <f aca="true" t="shared" si="57" ref="D171:J171">SUM(D172:D175)</f>
        <v>0</v>
      </c>
      <c r="E171" s="88">
        <f t="shared" si="57"/>
        <v>0</v>
      </c>
      <c r="F171" s="88">
        <f t="shared" si="57"/>
        <v>0</v>
      </c>
      <c r="G171" s="88">
        <f t="shared" si="57"/>
        <v>0</v>
      </c>
      <c r="H171" s="88">
        <f t="shared" si="57"/>
        <v>0</v>
      </c>
      <c r="I171" s="88">
        <f t="shared" si="57"/>
        <v>0</v>
      </c>
      <c r="J171" s="88">
        <f t="shared" si="57"/>
        <v>0</v>
      </c>
      <c r="K171" s="88">
        <v>0</v>
      </c>
      <c r="L171" s="88">
        <v>0</v>
      </c>
    </row>
    <row r="172" spans="1:12" ht="12.75">
      <c r="A172" s="86">
        <v>3211</v>
      </c>
      <c r="B172" s="94" t="s">
        <v>56</v>
      </c>
      <c r="C172" s="88">
        <f t="shared" si="56"/>
        <v>0</v>
      </c>
      <c r="D172" s="87"/>
      <c r="E172" s="95"/>
      <c r="F172" s="95"/>
      <c r="G172" s="87"/>
      <c r="H172" s="95"/>
      <c r="I172" s="95"/>
      <c r="J172" s="95"/>
      <c r="K172" s="95"/>
      <c r="L172" s="95"/>
    </row>
    <row r="173" spans="1:12" ht="25.5">
      <c r="A173" s="86">
        <v>3212</v>
      </c>
      <c r="B173" s="94" t="s">
        <v>59</v>
      </c>
      <c r="C173" s="88">
        <f t="shared" si="56"/>
        <v>0</v>
      </c>
      <c r="D173" s="87"/>
      <c r="E173" s="95"/>
      <c r="F173" s="95"/>
      <c r="G173" s="87"/>
      <c r="H173" s="95"/>
      <c r="I173" s="95"/>
      <c r="J173" s="95"/>
      <c r="K173" s="95"/>
      <c r="L173" s="95"/>
    </row>
    <row r="174" spans="1:12" ht="12.75">
      <c r="A174" s="86">
        <v>3213</v>
      </c>
      <c r="B174" s="94" t="s">
        <v>57</v>
      </c>
      <c r="C174" s="88">
        <f t="shared" si="56"/>
        <v>0</v>
      </c>
      <c r="D174" s="87"/>
      <c r="E174" s="95"/>
      <c r="F174" s="95"/>
      <c r="G174" s="87"/>
      <c r="H174" s="95"/>
      <c r="I174" s="95"/>
      <c r="J174" s="95"/>
      <c r="K174" s="95"/>
      <c r="L174" s="95"/>
    </row>
    <row r="175" spans="1:12" ht="12.75">
      <c r="A175" s="86">
        <v>3214</v>
      </c>
      <c r="B175" s="94" t="s">
        <v>58</v>
      </c>
      <c r="C175" s="88">
        <f t="shared" si="56"/>
        <v>0</v>
      </c>
      <c r="D175" s="87"/>
      <c r="E175" s="95"/>
      <c r="F175" s="95"/>
      <c r="G175" s="87"/>
      <c r="H175" s="95"/>
      <c r="I175" s="95"/>
      <c r="J175" s="95"/>
      <c r="K175" s="95"/>
      <c r="L175" s="95"/>
    </row>
    <row r="176" spans="1:12" ht="12.75">
      <c r="A176" s="93">
        <v>322</v>
      </c>
      <c r="B176" s="84" t="s">
        <v>30</v>
      </c>
      <c r="C176" s="88">
        <f t="shared" si="56"/>
        <v>24000</v>
      </c>
      <c r="D176" s="88">
        <f>SUM(D177:D182)</f>
        <v>0</v>
      </c>
      <c r="E176" s="88">
        <f aca="true" t="shared" si="58" ref="E176:J176">SUM(E177:E182)</f>
        <v>0</v>
      </c>
      <c r="F176" s="88">
        <f t="shared" si="58"/>
        <v>0</v>
      </c>
      <c r="G176" s="88">
        <f t="shared" si="58"/>
        <v>24000</v>
      </c>
      <c r="H176" s="88">
        <f t="shared" si="58"/>
        <v>0</v>
      </c>
      <c r="I176" s="88">
        <f t="shared" si="58"/>
        <v>0</v>
      </c>
      <c r="J176" s="88">
        <f t="shared" si="58"/>
        <v>0</v>
      </c>
      <c r="K176" s="88">
        <v>0</v>
      </c>
      <c r="L176" s="88">
        <v>0</v>
      </c>
    </row>
    <row r="177" spans="1:12" ht="25.5">
      <c r="A177" s="86">
        <v>3221</v>
      </c>
      <c r="B177" s="94" t="s">
        <v>60</v>
      </c>
      <c r="C177" s="88">
        <f t="shared" si="56"/>
        <v>0</v>
      </c>
      <c r="D177" s="87"/>
      <c r="E177" s="87"/>
      <c r="F177" s="87"/>
      <c r="G177" s="87"/>
      <c r="H177" s="87"/>
      <c r="I177" s="95"/>
      <c r="J177" s="95"/>
      <c r="K177" s="95"/>
      <c r="L177" s="95"/>
    </row>
    <row r="178" spans="1:12" ht="12.75">
      <c r="A178" s="86">
        <v>3222</v>
      </c>
      <c r="B178" s="94" t="s">
        <v>61</v>
      </c>
      <c r="C178" s="88">
        <f t="shared" si="56"/>
        <v>24000</v>
      </c>
      <c r="D178" s="87"/>
      <c r="E178" s="87"/>
      <c r="F178" s="87"/>
      <c r="G178" s="87">
        <v>24000</v>
      </c>
      <c r="H178" s="87"/>
      <c r="I178" s="95"/>
      <c r="J178" s="95"/>
      <c r="K178" s="95"/>
      <c r="L178" s="95"/>
    </row>
    <row r="179" spans="1:12" ht="12.75">
      <c r="A179" s="86">
        <v>3223</v>
      </c>
      <c r="B179" s="94" t="s">
        <v>62</v>
      </c>
      <c r="C179" s="88">
        <f t="shared" si="56"/>
        <v>0</v>
      </c>
      <c r="D179" s="87"/>
      <c r="E179" s="87"/>
      <c r="F179" s="87"/>
      <c r="G179" s="87"/>
      <c r="H179" s="87"/>
      <c r="I179" s="95"/>
      <c r="J179" s="95"/>
      <c r="K179" s="95"/>
      <c r="L179" s="95"/>
    </row>
    <row r="180" spans="1:12" ht="25.5">
      <c r="A180" s="86">
        <v>3224</v>
      </c>
      <c r="B180" s="94" t="s">
        <v>63</v>
      </c>
      <c r="C180" s="88">
        <f t="shared" si="56"/>
        <v>0</v>
      </c>
      <c r="D180" s="87"/>
      <c r="E180" s="87"/>
      <c r="F180" s="87"/>
      <c r="G180" s="87"/>
      <c r="H180" s="87"/>
      <c r="I180" s="95"/>
      <c r="J180" s="95"/>
      <c r="K180" s="95"/>
      <c r="L180" s="95"/>
    </row>
    <row r="181" spans="1:12" ht="12.75">
      <c r="A181" s="86">
        <v>3225</v>
      </c>
      <c r="B181" s="94" t="s">
        <v>64</v>
      </c>
      <c r="C181" s="88">
        <f t="shared" si="56"/>
        <v>0</v>
      </c>
      <c r="D181" s="87"/>
      <c r="E181" s="87"/>
      <c r="F181" s="87"/>
      <c r="G181" s="87"/>
      <c r="H181" s="87"/>
      <c r="I181" s="95"/>
      <c r="J181" s="95"/>
      <c r="K181" s="95"/>
      <c r="L181" s="95"/>
    </row>
    <row r="182" spans="1:12" ht="25.5">
      <c r="A182" s="86">
        <v>3227</v>
      </c>
      <c r="B182" s="94" t="s">
        <v>65</v>
      </c>
      <c r="C182" s="88">
        <f t="shared" si="56"/>
        <v>0</v>
      </c>
      <c r="D182" s="87"/>
      <c r="E182" s="87"/>
      <c r="F182" s="87"/>
      <c r="G182" s="87"/>
      <c r="H182" s="87"/>
      <c r="I182" s="95"/>
      <c r="J182" s="95"/>
      <c r="K182" s="95"/>
      <c r="L182" s="95"/>
    </row>
    <row r="183" spans="1:12" ht="12.75">
      <c r="A183" s="93">
        <v>323</v>
      </c>
      <c r="B183" s="84" t="s">
        <v>31</v>
      </c>
      <c r="C183" s="88">
        <f>SUM(D183+E183+F183+G183+H183+I183+J183)</f>
        <v>0</v>
      </c>
      <c r="D183" s="88">
        <f>SUM(D184:D192)</f>
        <v>0</v>
      </c>
      <c r="E183" s="88">
        <f aca="true" t="shared" si="59" ref="E183:J183">SUM(E184:E192)</f>
        <v>0</v>
      </c>
      <c r="F183" s="88">
        <f t="shared" si="59"/>
        <v>0</v>
      </c>
      <c r="G183" s="88">
        <f t="shared" si="59"/>
        <v>0</v>
      </c>
      <c r="H183" s="88">
        <f t="shared" si="59"/>
        <v>0</v>
      </c>
      <c r="I183" s="88">
        <f t="shared" si="59"/>
        <v>0</v>
      </c>
      <c r="J183" s="88">
        <f t="shared" si="59"/>
        <v>0</v>
      </c>
      <c r="K183" s="88">
        <v>0</v>
      </c>
      <c r="L183" s="88">
        <v>0</v>
      </c>
    </row>
    <row r="184" spans="1:12" ht="12.75">
      <c r="A184" s="86">
        <v>3231</v>
      </c>
      <c r="B184" s="94" t="s">
        <v>66</v>
      </c>
      <c r="C184" s="88">
        <f aca="true" t="shared" si="60" ref="C184:C198">SUM(D184+E184+F184+G184+H184+I184+J184)</f>
        <v>0</v>
      </c>
      <c r="D184" s="87"/>
      <c r="E184" s="87"/>
      <c r="F184" s="87"/>
      <c r="G184" s="87"/>
      <c r="H184" s="95"/>
      <c r="I184" s="95"/>
      <c r="J184" s="95"/>
      <c r="K184" s="95"/>
      <c r="L184" s="95"/>
    </row>
    <row r="185" spans="1:12" ht="12.75">
      <c r="A185" s="86">
        <v>3232</v>
      </c>
      <c r="B185" s="94" t="s">
        <v>67</v>
      </c>
      <c r="C185" s="88">
        <f t="shared" si="60"/>
        <v>0</v>
      </c>
      <c r="D185" s="87"/>
      <c r="E185" s="87"/>
      <c r="F185" s="87"/>
      <c r="G185" s="87"/>
      <c r="H185" s="95"/>
      <c r="I185" s="95"/>
      <c r="J185" s="95"/>
      <c r="K185" s="95"/>
      <c r="L185" s="95"/>
    </row>
    <row r="186" spans="1:12" ht="12.75">
      <c r="A186" s="86">
        <v>3233</v>
      </c>
      <c r="B186" s="94" t="s">
        <v>68</v>
      </c>
      <c r="C186" s="88">
        <f t="shared" si="60"/>
        <v>0</v>
      </c>
      <c r="D186" s="87"/>
      <c r="E186" s="87"/>
      <c r="F186" s="87"/>
      <c r="G186" s="87"/>
      <c r="H186" s="95"/>
      <c r="I186" s="95"/>
      <c r="J186" s="95"/>
      <c r="K186" s="95"/>
      <c r="L186" s="95"/>
    </row>
    <row r="187" spans="1:12" ht="12.75">
      <c r="A187" s="86">
        <v>3234</v>
      </c>
      <c r="B187" s="94" t="s">
        <v>69</v>
      </c>
      <c r="C187" s="88">
        <f t="shared" si="60"/>
        <v>0</v>
      </c>
      <c r="D187" s="87"/>
      <c r="E187" s="87"/>
      <c r="F187" s="87"/>
      <c r="G187" s="87"/>
      <c r="H187" s="95"/>
      <c r="I187" s="95"/>
      <c r="J187" s="95"/>
      <c r="K187" s="95"/>
      <c r="L187" s="95"/>
    </row>
    <row r="188" spans="1:12" ht="12.75">
      <c r="A188" s="86">
        <v>3235</v>
      </c>
      <c r="B188" s="94" t="s">
        <v>70</v>
      </c>
      <c r="C188" s="88">
        <f t="shared" si="60"/>
        <v>0</v>
      </c>
      <c r="D188" s="87"/>
      <c r="E188" s="87"/>
      <c r="F188" s="87"/>
      <c r="G188" s="87"/>
      <c r="H188" s="95"/>
      <c r="I188" s="95"/>
      <c r="J188" s="95"/>
      <c r="K188" s="95"/>
      <c r="L188" s="95"/>
    </row>
    <row r="189" spans="1:12" ht="12.75">
      <c r="A189" s="86">
        <v>3236</v>
      </c>
      <c r="B189" s="94" t="s">
        <v>71</v>
      </c>
      <c r="C189" s="88">
        <f t="shared" si="60"/>
        <v>0</v>
      </c>
      <c r="D189" s="87"/>
      <c r="E189" s="87"/>
      <c r="F189" s="87"/>
      <c r="G189" s="87"/>
      <c r="H189" s="95"/>
      <c r="I189" s="95"/>
      <c r="J189" s="95"/>
      <c r="K189" s="95"/>
      <c r="L189" s="95"/>
    </row>
    <row r="190" spans="1:12" ht="12.75">
      <c r="A190" s="86">
        <v>3237</v>
      </c>
      <c r="B190" s="94" t="s">
        <v>72</v>
      </c>
      <c r="C190" s="88">
        <f t="shared" si="60"/>
        <v>0</v>
      </c>
      <c r="D190" s="87"/>
      <c r="E190" s="87"/>
      <c r="F190" s="87"/>
      <c r="G190" s="87"/>
      <c r="H190" s="95"/>
      <c r="I190" s="95"/>
      <c r="J190" s="95"/>
      <c r="K190" s="95"/>
      <c r="L190" s="95"/>
    </row>
    <row r="191" spans="1:12" ht="12.75">
      <c r="A191" s="86">
        <v>3238</v>
      </c>
      <c r="B191" s="94" t="s">
        <v>73</v>
      </c>
      <c r="C191" s="88">
        <f t="shared" si="60"/>
        <v>0</v>
      </c>
      <c r="D191" s="87"/>
      <c r="E191" s="87"/>
      <c r="F191" s="87"/>
      <c r="G191" s="87"/>
      <c r="H191" s="95"/>
      <c r="I191" s="95"/>
      <c r="J191" s="95"/>
      <c r="K191" s="95"/>
      <c r="L191" s="95"/>
    </row>
    <row r="192" spans="1:12" ht="12.75">
      <c r="A192" s="86">
        <v>3239</v>
      </c>
      <c r="B192" s="94" t="s">
        <v>74</v>
      </c>
      <c r="C192" s="88">
        <f t="shared" si="60"/>
        <v>0</v>
      </c>
      <c r="D192" s="87"/>
      <c r="E192" s="87"/>
      <c r="F192" s="87"/>
      <c r="G192" s="87"/>
      <c r="H192" s="95"/>
      <c r="I192" s="95"/>
      <c r="J192" s="95"/>
      <c r="K192" s="95"/>
      <c r="L192" s="95"/>
    </row>
    <row r="193" spans="1:12" ht="25.5">
      <c r="A193" s="93">
        <v>324</v>
      </c>
      <c r="B193" s="84" t="s">
        <v>46</v>
      </c>
      <c r="C193" s="88">
        <f t="shared" si="60"/>
        <v>0</v>
      </c>
      <c r="D193" s="87"/>
      <c r="E193" s="87"/>
      <c r="F193" s="87"/>
      <c r="G193" s="87"/>
      <c r="H193" s="95"/>
      <c r="I193" s="95"/>
      <c r="J193" s="95"/>
      <c r="K193" s="95"/>
      <c r="L193" s="95"/>
    </row>
    <row r="194" spans="1:12" ht="25.5">
      <c r="A194" s="93">
        <v>329</v>
      </c>
      <c r="B194" s="84" t="s">
        <v>32</v>
      </c>
      <c r="C194" s="88">
        <f t="shared" si="60"/>
        <v>0</v>
      </c>
      <c r="D194" s="88">
        <f aca="true" t="shared" si="61" ref="D194:J194">SUM(D195:D198)</f>
        <v>0</v>
      </c>
      <c r="E194" s="88">
        <f t="shared" si="61"/>
        <v>0</v>
      </c>
      <c r="F194" s="88">
        <f t="shared" si="61"/>
        <v>0</v>
      </c>
      <c r="G194" s="88">
        <f t="shared" si="61"/>
        <v>0</v>
      </c>
      <c r="H194" s="88">
        <f t="shared" si="61"/>
        <v>0</v>
      </c>
      <c r="I194" s="88">
        <f t="shared" si="61"/>
        <v>0</v>
      </c>
      <c r="J194" s="88">
        <f t="shared" si="61"/>
        <v>0</v>
      </c>
      <c r="K194" s="88">
        <v>0</v>
      </c>
      <c r="L194" s="88">
        <v>0</v>
      </c>
    </row>
    <row r="195" spans="1:12" ht="12.75">
      <c r="A195" s="86">
        <v>3293</v>
      </c>
      <c r="B195" s="94" t="s">
        <v>75</v>
      </c>
      <c r="C195" s="88">
        <f t="shared" si="60"/>
        <v>0</v>
      </c>
      <c r="D195" s="87"/>
      <c r="E195" s="95"/>
      <c r="F195" s="87"/>
      <c r="G195" s="95"/>
      <c r="H195" s="95"/>
      <c r="I195" s="95"/>
      <c r="J195" s="95"/>
      <c r="K195" s="95"/>
      <c r="L195" s="95"/>
    </row>
    <row r="196" spans="1:12" ht="12.75">
      <c r="A196" s="86">
        <v>3294</v>
      </c>
      <c r="B196" s="94" t="s">
        <v>76</v>
      </c>
      <c r="C196" s="88">
        <f t="shared" si="60"/>
        <v>0</v>
      </c>
      <c r="D196" s="87"/>
      <c r="E196" s="95"/>
      <c r="F196" s="87"/>
      <c r="G196" s="95"/>
      <c r="H196" s="95"/>
      <c r="I196" s="95"/>
      <c r="J196" s="95"/>
      <c r="K196" s="95"/>
      <c r="L196" s="95"/>
    </row>
    <row r="197" spans="1:12" ht="12.75">
      <c r="A197" s="86">
        <v>3295</v>
      </c>
      <c r="B197" s="94" t="s">
        <v>77</v>
      </c>
      <c r="C197" s="88">
        <f t="shared" si="60"/>
        <v>0</v>
      </c>
      <c r="D197" s="87"/>
      <c r="E197" s="95"/>
      <c r="F197" s="87"/>
      <c r="G197" s="95"/>
      <c r="H197" s="95"/>
      <c r="I197" s="95"/>
      <c r="J197" s="95"/>
      <c r="K197" s="95"/>
      <c r="L197" s="95"/>
    </row>
    <row r="198" spans="1:12" ht="12.75">
      <c r="A198" s="86">
        <v>3299</v>
      </c>
      <c r="B198" s="94" t="s">
        <v>32</v>
      </c>
      <c r="C198" s="88">
        <f t="shared" si="60"/>
        <v>0</v>
      </c>
      <c r="D198" s="87"/>
      <c r="E198" s="95"/>
      <c r="F198" s="87"/>
      <c r="G198" s="95"/>
      <c r="H198" s="95"/>
      <c r="I198" s="95"/>
      <c r="J198" s="95"/>
      <c r="K198" s="95"/>
      <c r="L198" s="95"/>
    </row>
    <row r="199" spans="1:12" ht="12.75">
      <c r="A199" s="93">
        <v>34</v>
      </c>
      <c r="B199" s="84" t="s">
        <v>33</v>
      </c>
      <c r="C199" s="88">
        <f>C200</f>
        <v>0</v>
      </c>
      <c r="D199" s="88">
        <f aca="true" t="shared" si="62" ref="D199:J200">D200</f>
        <v>0</v>
      </c>
      <c r="E199" s="88">
        <f t="shared" si="62"/>
        <v>0</v>
      </c>
      <c r="F199" s="88">
        <f t="shared" si="62"/>
        <v>0</v>
      </c>
      <c r="G199" s="88">
        <f t="shared" si="62"/>
        <v>0</v>
      </c>
      <c r="H199" s="88">
        <f t="shared" si="62"/>
        <v>0</v>
      </c>
      <c r="I199" s="88">
        <f t="shared" si="62"/>
        <v>0</v>
      </c>
      <c r="J199" s="88">
        <f t="shared" si="62"/>
        <v>0</v>
      </c>
      <c r="K199" s="88">
        <v>0</v>
      </c>
      <c r="L199" s="88">
        <v>0</v>
      </c>
    </row>
    <row r="200" spans="1:12" ht="12.75">
      <c r="A200" s="93">
        <v>343</v>
      </c>
      <c r="B200" s="84" t="s">
        <v>34</v>
      </c>
      <c r="C200" s="88">
        <f>SUM(D200+E200+F200+G200+H200+I200+J200)</f>
        <v>0</v>
      </c>
      <c r="D200" s="88">
        <f>D201</f>
        <v>0</v>
      </c>
      <c r="E200" s="88">
        <f t="shared" si="62"/>
        <v>0</v>
      </c>
      <c r="F200" s="88">
        <f t="shared" si="62"/>
        <v>0</v>
      </c>
      <c r="G200" s="88">
        <f t="shared" si="62"/>
        <v>0</v>
      </c>
      <c r="H200" s="88">
        <f t="shared" si="62"/>
        <v>0</v>
      </c>
      <c r="I200" s="88">
        <f t="shared" si="62"/>
        <v>0</v>
      </c>
      <c r="J200" s="88">
        <f t="shared" si="62"/>
        <v>0</v>
      </c>
      <c r="K200" s="88">
        <v>0</v>
      </c>
      <c r="L200" s="88">
        <v>0</v>
      </c>
    </row>
    <row r="201" spans="1:12" ht="12.75">
      <c r="A201" s="86">
        <v>3431</v>
      </c>
      <c r="B201" s="94" t="s">
        <v>78</v>
      </c>
      <c r="C201" s="88">
        <f>SUM(D201+E201+F201+G201+H201+I201+J201)</f>
        <v>0</v>
      </c>
      <c r="D201" s="87"/>
      <c r="E201" s="95"/>
      <c r="F201" s="95"/>
      <c r="G201" s="95"/>
      <c r="H201" s="95"/>
      <c r="I201" s="95"/>
      <c r="J201" s="95"/>
      <c r="K201" s="95"/>
      <c r="L201" s="95"/>
    </row>
    <row r="202" spans="1:12" ht="25.5">
      <c r="A202" s="93">
        <v>4</v>
      </c>
      <c r="B202" s="84" t="s">
        <v>36</v>
      </c>
      <c r="C202" s="88">
        <f>C203</f>
        <v>0</v>
      </c>
      <c r="D202" s="88">
        <f aca="true" t="shared" si="63" ref="D202:J202">D203</f>
        <v>0</v>
      </c>
      <c r="E202" s="88">
        <f t="shared" si="63"/>
        <v>0</v>
      </c>
      <c r="F202" s="88">
        <f t="shared" si="63"/>
        <v>0</v>
      </c>
      <c r="G202" s="88">
        <f t="shared" si="63"/>
        <v>0</v>
      </c>
      <c r="H202" s="88">
        <f t="shared" si="63"/>
        <v>0</v>
      </c>
      <c r="I202" s="88">
        <f t="shared" si="63"/>
        <v>0</v>
      </c>
      <c r="J202" s="88">
        <f t="shared" si="63"/>
        <v>0</v>
      </c>
      <c r="K202" s="88">
        <v>0</v>
      </c>
      <c r="L202" s="88">
        <v>0</v>
      </c>
    </row>
    <row r="203" spans="1:12" ht="25.5">
      <c r="A203" s="93">
        <v>42</v>
      </c>
      <c r="B203" s="84" t="s">
        <v>37</v>
      </c>
      <c r="C203" s="88">
        <f>SUM(C204+C207)</f>
        <v>0</v>
      </c>
      <c r="D203" s="88">
        <f>SUM(D204+D207)</f>
        <v>0</v>
      </c>
      <c r="E203" s="88">
        <f aca="true" t="shared" si="64" ref="E203:J203">SUM(E204+E207)</f>
        <v>0</v>
      </c>
      <c r="F203" s="88">
        <f t="shared" si="64"/>
        <v>0</v>
      </c>
      <c r="G203" s="88">
        <f t="shared" si="64"/>
        <v>0</v>
      </c>
      <c r="H203" s="88">
        <f t="shared" si="64"/>
        <v>0</v>
      </c>
      <c r="I203" s="88">
        <f t="shared" si="64"/>
        <v>0</v>
      </c>
      <c r="J203" s="88">
        <f t="shared" si="64"/>
        <v>0</v>
      </c>
      <c r="K203" s="88">
        <v>0</v>
      </c>
      <c r="L203" s="88">
        <v>0</v>
      </c>
    </row>
    <row r="204" spans="1:12" ht="12.75">
      <c r="A204" s="93">
        <v>422</v>
      </c>
      <c r="B204" s="84" t="s">
        <v>35</v>
      </c>
      <c r="C204" s="88">
        <f>SUM(D204+E204+F204+G204+H204+I204+J204)</f>
        <v>0</v>
      </c>
      <c r="D204" s="88">
        <f>SUM(D205:D206)</f>
        <v>0</v>
      </c>
      <c r="E204" s="88">
        <f aca="true" t="shared" si="65" ref="E204:J204">SUM(E205:E206)</f>
        <v>0</v>
      </c>
      <c r="F204" s="88">
        <f t="shared" si="65"/>
        <v>0</v>
      </c>
      <c r="G204" s="88">
        <f t="shared" si="65"/>
        <v>0</v>
      </c>
      <c r="H204" s="88">
        <f t="shared" si="65"/>
        <v>0</v>
      </c>
      <c r="I204" s="88">
        <f t="shared" si="65"/>
        <v>0</v>
      </c>
      <c r="J204" s="88">
        <f t="shared" si="65"/>
        <v>0</v>
      </c>
      <c r="K204" s="88">
        <v>0</v>
      </c>
      <c r="L204" s="88">
        <v>0</v>
      </c>
    </row>
    <row r="205" spans="1:12" ht="12.75">
      <c r="A205" s="86">
        <v>4221</v>
      </c>
      <c r="B205" s="94" t="s">
        <v>53</v>
      </c>
      <c r="C205" s="88">
        <f>SUM(D205+E205+F205+G205+H205+I205+J205)</f>
        <v>0</v>
      </c>
      <c r="D205" s="95"/>
      <c r="E205" s="87"/>
      <c r="F205" s="95"/>
      <c r="G205" s="87"/>
      <c r="H205" s="87"/>
      <c r="I205" s="95"/>
      <c r="J205" s="95"/>
      <c r="K205" s="95"/>
      <c r="L205" s="95"/>
    </row>
    <row r="206" spans="1:12" ht="12.75">
      <c r="A206" s="86">
        <v>4226</v>
      </c>
      <c r="B206" s="94" t="s">
        <v>54</v>
      </c>
      <c r="C206" s="88">
        <f>SUM(D206+E206+F206+G206+H206+I206+J206)</f>
        <v>0</v>
      </c>
      <c r="D206" s="95"/>
      <c r="E206" s="87"/>
      <c r="F206" s="95"/>
      <c r="G206" s="87"/>
      <c r="H206" s="87"/>
      <c r="I206" s="95"/>
      <c r="J206" s="95"/>
      <c r="K206" s="95"/>
      <c r="L206" s="95"/>
    </row>
    <row r="207" spans="1:12" ht="25.5">
      <c r="A207" s="93">
        <v>424</v>
      </c>
      <c r="B207" s="84" t="s">
        <v>38</v>
      </c>
      <c r="C207" s="88">
        <f>SUM(D207+E207+F207+G207+H207+I207+J207)</f>
        <v>0</v>
      </c>
      <c r="D207" s="88">
        <f>D208</f>
        <v>0</v>
      </c>
      <c r="E207" s="88">
        <f aca="true" t="shared" si="66" ref="E207:J207">E208</f>
        <v>0</v>
      </c>
      <c r="F207" s="88">
        <f t="shared" si="66"/>
        <v>0</v>
      </c>
      <c r="G207" s="88">
        <f t="shared" si="66"/>
        <v>0</v>
      </c>
      <c r="H207" s="88">
        <f t="shared" si="66"/>
        <v>0</v>
      </c>
      <c r="I207" s="88">
        <f t="shared" si="66"/>
        <v>0</v>
      </c>
      <c r="J207" s="88">
        <f t="shared" si="66"/>
        <v>0</v>
      </c>
      <c r="K207" s="88">
        <v>0</v>
      </c>
      <c r="L207" s="88">
        <v>0</v>
      </c>
    </row>
    <row r="208" spans="1:12" ht="12.75">
      <c r="A208" s="86">
        <v>4241</v>
      </c>
      <c r="B208" s="94" t="s">
        <v>55</v>
      </c>
      <c r="C208" s="88">
        <f>SUM(D208+E208+F208+G208+H208+I208+J208)</f>
        <v>0</v>
      </c>
      <c r="D208" s="87"/>
      <c r="E208" s="95"/>
      <c r="F208" s="95"/>
      <c r="G208" s="87"/>
      <c r="H208" s="87"/>
      <c r="I208" s="95"/>
      <c r="J208" s="95"/>
      <c r="K208" s="95"/>
      <c r="L208" s="95"/>
    </row>
    <row r="209" spans="1:12" ht="12.75">
      <c r="A209" s="93"/>
      <c r="B209" s="84" t="s">
        <v>88</v>
      </c>
      <c r="C209" s="88">
        <f aca="true" t="shared" si="67" ref="C209:L209">C162+C202</f>
        <v>24000</v>
      </c>
      <c r="D209" s="88">
        <f t="shared" si="67"/>
        <v>0</v>
      </c>
      <c r="E209" s="88">
        <f t="shared" si="67"/>
        <v>0</v>
      </c>
      <c r="F209" s="88">
        <f t="shared" si="67"/>
        <v>0</v>
      </c>
      <c r="G209" s="88">
        <f t="shared" si="67"/>
        <v>24000</v>
      </c>
      <c r="H209" s="88">
        <f t="shared" si="67"/>
        <v>0</v>
      </c>
      <c r="I209" s="88">
        <f t="shared" si="67"/>
        <v>0</v>
      </c>
      <c r="J209" s="88">
        <f t="shared" si="67"/>
        <v>0</v>
      </c>
      <c r="K209" s="88">
        <f t="shared" si="67"/>
        <v>24000</v>
      </c>
      <c r="L209" s="88">
        <f t="shared" si="67"/>
        <v>24000</v>
      </c>
    </row>
    <row r="210" spans="1:12" ht="25.5">
      <c r="A210" s="93"/>
      <c r="B210" s="84" t="s">
        <v>102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12.75">
      <c r="A211" s="85" t="s">
        <v>42</v>
      </c>
      <c r="B211" s="84" t="s">
        <v>101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1:12" ht="12.75">
      <c r="A212" s="93">
        <v>3</v>
      </c>
      <c r="B212" s="84" t="s">
        <v>23</v>
      </c>
      <c r="C212" s="88">
        <f aca="true" t="shared" si="68" ref="C212:L212">C213+C220+C249</f>
        <v>13000</v>
      </c>
      <c r="D212" s="88">
        <f t="shared" si="68"/>
        <v>0</v>
      </c>
      <c r="E212" s="88">
        <f t="shared" si="68"/>
        <v>0</v>
      </c>
      <c r="F212" s="88">
        <f t="shared" si="68"/>
        <v>0</v>
      </c>
      <c r="G212" s="88">
        <f t="shared" si="68"/>
        <v>13000</v>
      </c>
      <c r="H212" s="88">
        <f t="shared" si="68"/>
        <v>0</v>
      </c>
      <c r="I212" s="88">
        <f t="shared" si="68"/>
        <v>0</v>
      </c>
      <c r="J212" s="88">
        <f t="shared" si="68"/>
        <v>0</v>
      </c>
      <c r="K212" s="88">
        <f t="shared" si="68"/>
        <v>13000</v>
      </c>
      <c r="L212" s="88">
        <f t="shared" si="68"/>
        <v>13000</v>
      </c>
    </row>
    <row r="213" spans="1:12" ht="12.75">
      <c r="A213" s="93">
        <v>31</v>
      </c>
      <c r="B213" s="84" t="s">
        <v>24</v>
      </c>
      <c r="C213" s="88">
        <f>SUM(C214+C216+C218)</f>
        <v>0</v>
      </c>
      <c r="D213" s="88">
        <f>SUM(D214+D216+D218)</f>
        <v>0</v>
      </c>
      <c r="E213" s="88">
        <f aca="true" t="shared" si="69" ref="E213:J213">SUM(E214+E216+E218)</f>
        <v>0</v>
      </c>
      <c r="F213" s="88">
        <f t="shared" si="69"/>
        <v>0</v>
      </c>
      <c r="G213" s="88">
        <f t="shared" si="69"/>
        <v>0</v>
      </c>
      <c r="H213" s="88">
        <f t="shared" si="69"/>
        <v>0</v>
      </c>
      <c r="I213" s="88">
        <f t="shared" si="69"/>
        <v>0</v>
      </c>
      <c r="J213" s="88">
        <f t="shared" si="69"/>
        <v>0</v>
      </c>
      <c r="K213" s="88">
        <v>0</v>
      </c>
      <c r="L213" s="88">
        <v>0</v>
      </c>
    </row>
    <row r="214" spans="1:12" ht="12.75">
      <c r="A214" s="93">
        <v>311</v>
      </c>
      <c r="B214" s="84" t="s">
        <v>25</v>
      </c>
      <c r="C214" s="88">
        <f aca="true" t="shared" si="70" ref="C214:C219">SUM(D214+E214+F214+G214+H214+I214+J214)</f>
        <v>0</v>
      </c>
      <c r="D214" s="88">
        <f>D215</f>
        <v>0</v>
      </c>
      <c r="E214" s="88">
        <f aca="true" t="shared" si="71" ref="E214:J214">E215</f>
        <v>0</v>
      </c>
      <c r="F214" s="88">
        <f t="shared" si="71"/>
        <v>0</v>
      </c>
      <c r="G214" s="88">
        <f t="shared" si="71"/>
        <v>0</v>
      </c>
      <c r="H214" s="88">
        <f t="shared" si="71"/>
        <v>0</v>
      </c>
      <c r="I214" s="88">
        <f t="shared" si="71"/>
        <v>0</v>
      </c>
      <c r="J214" s="88">
        <f t="shared" si="71"/>
        <v>0</v>
      </c>
      <c r="K214" s="88">
        <v>0</v>
      </c>
      <c r="L214" s="88">
        <v>0</v>
      </c>
    </row>
    <row r="215" spans="1:12" ht="12.75">
      <c r="A215" s="86">
        <v>3111</v>
      </c>
      <c r="B215" s="94" t="s">
        <v>25</v>
      </c>
      <c r="C215" s="88">
        <f t="shared" si="70"/>
        <v>0</v>
      </c>
      <c r="D215" s="87"/>
      <c r="E215" s="95"/>
      <c r="F215" s="87"/>
      <c r="G215" s="87"/>
      <c r="H215" s="95"/>
      <c r="I215" s="95"/>
      <c r="J215" s="95"/>
      <c r="K215" s="95"/>
      <c r="L215" s="95"/>
    </row>
    <row r="216" spans="1:12" ht="12.75">
      <c r="A216" s="93">
        <v>312</v>
      </c>
      <c r="B216" s="84" t="s">
        <v>26</v>
      </c>
      <c r="C216" s="88">
        <f t="shared" si="70"/>
        <v>0</v>
      </c>
      <c r="D216" s="88">
        <f>D217</f>
        <v>0</v>
      </c>
      <c r="E216" s="88">
        <f aca="true" t="shared" si="72" ref="E216:J216">E217</f>
        <v>0</v>
      </c>
      <c r="F216" s="88">
        <f t="shared" si="72"/>
        <v>0</v>
      </c>
      <c r="G216" s="88">
        <f t="shared" si="72"/>
        <v>0</v>
      </c>
      <c r="H216" s="88">
        <f t="shared" si="72"/>
        <v>0</v>
      </c>
      <c r="I216" s="88">
        <f t="shared" si="72"/>
        <v>0</v>
      </c>
      <c r="J216" s="88">
        <f t="shared" si="72"/>
        <v>0</v>
      </c>
      <c r="K216" s="95"/>
      <c r="L216" s="95"/>
    </row>
    <row r="217" spans="1:12" ht="12.75">
      <c r="A217" s="86">
        <v>3121</v>
      </c>
      <c r="B217" s="94" t="s">
        <v>26</v>
      </c>
      <c r="C217" s="88">
        <f t="shared" si="70"/>
        <v>0</v>
      </c>
      <c r="D217" s="95"/>
      <c r="E217" s="95"/>
      <c r="F217" s="95"/>
      <c r="G217" s="87"/>
      <c r="H217" s="95"/>
      <c r="I217" s="95"/>
      <c r="J217" s="95"/>
      <c r="K217" s="95"/>
      <c r="L217" s="95"/>
    </row>
    <row r="218" spans="1:12" ht="12.75">
      <c r="A218" s="93">
        <v>313</v>
      </c>
      <c r="B218" s="84" t="s">
        <v>27</v>
      </c>
      <c r="C218" s="88">
        <f t="shared" si="70"/>
        <v>0</v>
      </c>
      <c r="D218" s="88">
        <f>D219</f>
        <v>0</v>
      </c>
      <c r="E218" s="88">
        <f aca="true" t="shared" si="73" ref="E218:J218">E219</f>
        <v>0</v>
      </c>
      <c r="F218" s="88">
        <f t="shared" si="73"/>
        <v>0</v>
      </c>
      <c r="G218" s="88">
        <f t="shared" si="73"/>
        <v>0</v>
      </c>
      <c r="H218" s="88">
        <f t="shared" si="73"/>
        <v>0</v>
      </c>
      <c r="I218" s="88">
        <f t="shared" si="73"/>
        <v>0</v>
      </c>
      <c r="J218" s="88">
        <f t="shared" si="73"/>
        <v>0</v>
      </c>
      <c r="K218" s="88">
        <v>0</v>
      </c>
      <c r="L218" s="88">
        <v>0</v>
      </c>
    </row>
    <row r="219" spans="1:12" ht="12.75">
      <c r="A219" s="86">
        <v>3131</v>
      </c>
      <c r="B219" s="94" t="s">
        <v>27</v>
      </c>
      <c r="C219" s="88">
        <f t="shared" si="70"/>
        <v>0</v>
      </c>
      <c r="D219" s="87"/>
      <c r="E219" s="95"/>
      <c r="F219" s="87">
        <v>0</v>
      </c>
      <c r="G219" s="87"/>
      <c r="H219" s="95"/>
      <c r="I219" s="95"/>
      <c r="J219" s="95"/>
      <c r="K219" s="95"/>
      <c r="L219" s="95"/>
    </row>
    <row r="220" spans="1:12" ht="12.75">
      <c r="A220" s="93">
        <v>32</v>
      </c>
      <c r="B220" s="84" t="s">
        <v>28</v>
      </c>
      <c r="C220" s="88">
        <f>SUM(C221+C226+C233+C243+C244)</f>
        <v>13000</v>
      </c>
      <c r="D220" s="88">
        <f aca="true" t="shared" si="74" ref="D220:J220">SUM(D221+D226+D233+D243+D244)</f>
        <v>0</v>
      </c>
      <c r="E220" s="88">
        <f t="shared" si="74"/>
        <v>0</v>
      </c>
      <c r="F220" s="88">
        <f t="shared" si="74"/>
        <v>0</v>
      </c>
      <c r="G220" s="88">
        <f t="shared" si="74"/>
        <v>13000</v>
      </c>
      <c r="H220" s="88">
        <f t="shared" si="74"/>
        <v>0</v>
      </c>
      <c r="I220" s="88">
        <f t="shared" si="74"/>
        <v>0</v>
      </c>
      <c r="J220" s="88">
        <f t="shared" si="74"/>
        <v>0</v>
      </c>
      <c r="K220" s="88">
        <v>13000</v>
      </c>
      <c r="L220" s="88">
        <v>13000</v>
      </c>
    </row>
    <row r="221" spans="1:12" ht="12.75">
      <c r="A221" s="93">
        <v>321</v>
      </c>
      <c r="B221" s="84" t="s">
        <v>29</v>
      </c>
      <c r="C221" s="88">
        <f aca="true" t="shared" si="75" ref="C221:C232">SUM(D221+E221+F221+G221+H221+I221+J221)</f>
        <v>0</v>
      </c>
      <c r="D221" s="88">
        <f aca="true" t="shared" si="76" ref="D221:J221">SUM(D222:D225)</f>
        <v>0</v>
      </c>
      <c r="E221" s="88">
        <f t="shared" si="76"/>
        <v>0</v>
      </c>
      <c r="F221" s="88">
        <f t="shared" si="76"/>
        <v>0</v>
      </c>
      <c r="G221" s="88">
        <f t="shared" si="76"/>
        <v>0</v>
      </c>
      <c r="H221" s="88">
        <f t="shared" si="76"/>
        <v>0</v>
      </c>
      <c r="I221" s="88">
        <f t="shared" si="76"/>
        <v>0</v>
      </c>
      <c r="J221" s="88">
        <f t="shared" si="76"/>
        <v>0</v>
      </c>
      <c r="K221" s="88">
        <v>0</v>
      </c>
      <c r="L221" s="88">
        <v>0</v>
      </c>
    </row>
    <row r="222" spans="1:12" ht="12.75">
      <c r="A222" s="86">
        <v>3211</v>
      </c>
      <c r="B222" s="94" t="s">
        <v>56</v>
      </c>
      <c r="C222" s="88">
        <f t="shared" si="75"/>
        <v>0</v>
      </c>
      <c r="D222" s="87"/>
      <c r="E222" s="95"/>
      <c r="F222" s="95"/>
      <c r="G222" s="87"/>
      <c r="H222" s="95"/>
      <c r="I222" s="95"/>
      <c r="J222" s="95"/>
      <c r="K222" s="95"/>
      <c r="L222" s="95"/>
    </row>
    <row r="223" spans="1:12" ht="25.5">
      <c r="A223" s="86">
        <v>3212</v>
      </c>
      <c r="B223" s="94" t="s">
        <v>59</v>
      </c>
      <c r="C223" s="88">
        <f t="shared" si="75"/>
        <v>0</v>
      </c>
      <c r="D223" s="87"/>
      <c r="E223" s="95"/>
      <c r="F223" s="95"/>
      <c r="G223" s="87"/>
      <c r="H223" s="95"/>
      <c r="I223" s="95"/>
      <c r="J223" s="95"/>
      <c r="K223" s="95"/>
      <c r="L223" s="95"/>
    </row>
    <row r="224" spans="1:12" ht="12.75">
      <c r="A224" s="86">
        <v>3213</v>
      </c>
      <c r="B224" s="94" t="s">
        <v>57</v>
      </c>
      <c r="C224" s="88">
        <f t="shared" si="75"/>
        <v>0</v>
      </c>
      <c r="D224" s="87"/>
      <c r="E224" s="95"/>
      <c r="F224" s="95"/>
      <c r="G224" s="87"/>
      <c r="H224" s="95"/>
      <c r="I224" s="95"/>
      <c r="J224" s="95"/>
      <c r="K224" s="95"/>
      <c r="L224" s="95"/>
    </row>
    <row r="225" spans="1:12" ht="12.75">
      <c r="A225" s="86">
        <v>3214</v>
      </c>
      <c r="B225" s="94" t="s">
        <v>58</v>
      </c>
      <c r="C225" s="88">
        <f t="shared" si="75"/>
        <v>0</v>
      </c>
      <c r="D225" s="87"/>
      <c r="E225" s="95"/>
      <c r="F225" s="95"/>
      <c r="G225" s="87"/>
      <c r="H225" s="95"/>
      <c r="I225" s="95"/>
      <c r="J225" s="95"/>
      <c r="K225" s="95"/>
      <c r="L225" s="95"/>
    </row>
    <row r="226" spans="1:12" ht="12.75">
      <c r="A226" s="93">
        <v>322</v>
      </c>
      <c r="B226" s="84" t="s">
        <v>30</v>
      </c>
      <c r="C226" s="88">
        <f t="shared" si="75"/>
        <v>13000</v>
      </c>
      <c r="D226" s="88">
        <f>SUM(D227:D232)</f>
        <v>0</v>
      </c>
      <c r="E226" s="88">
        <f aca="true" t="shared" si="77" ref="E226:J226">SUM(E227:E232)</f>
        <v>0</v>
      </c>
      <c r="F226" s="88">
        <f t="shared" si="77"/>
        <v>0</v>
      </c>
      <c r="G226" s="88">
        <f t="shared" si="77"/>
        <v>13000</v>
      </c>
      <c r="H226" s="88">
        <f t="shared" si="77"/>
        <v>0</v>
      </c>
      <c r="I226" s="88">
        <f t="shared" si="77"/>
        <v>0</v>
      </c>
      <c r="J226" s="88">
        <f t="shared" si="77"/>
        <v>0</v>
      </c>
      <c r="K226" s="88">
        <v>0</v>
      </c>
      <c r="L226" s="88">
        <v>0</v>
      </c>
    </row>
    <row r="227" spans="1:12" ht="25.5">
      <c r="A227" s="86">
        <v>3221</v>
      </c>
      <c r="B227" s="94" t="s">
        <v>60</v>
      </c>
      <c r="C227" s="88">
        <f t="shared" si="75"/>
        <v>0</v>
      </c>
      <c r="D227" s="87"/>
      <c r="E227" s="87"/>
      <c r="F227" s="87"/>
      <c r="G227" s="87"/>
      <c r="H227" s="87"/>
      <c r="I227" s="95"/>
      <c r="J227" s="95"/>
      <c r="K227" s="95"/>
      <c r="L227" s="95"/>
    </row>
    <row r="228" spans="1:12" ht="12.75">
      <c r="A228" s="86">
        <v>3222</v>
      </c>
      <c r="B228" s="94" t="s">
        <v>61</v>
      </c>
      <c r="C228" s="88">
        <f t="shared" si="75"/>
        <v>13000</v>
      </c>
      <c r="D228" s="87"/>
      <c r="E228" s="87"/>
      <c r="F228" s="87"/>
      <c r="G228" s="87">
        <v>13000</v>
      </c>
      <c r="H228" s="87"/>
      <c r="I228" s="95"/>
      <c r="J228" s="95"/>
      <c r="K228" s="95"/>
      <c r="L228" s="95"/>
    </row>
    <row r="229" spans="1:12" ht="12.75">
      <c r="A229" s="86">
        <v>3223</v>
      </c>
      <c r="B229" s="94" t="s">
        <v>62</v>
      </c>
      <c r="C229" s="88">
        <f t="shared" si="75"/>
        <v>0</v>
      </c>
      <c r="D229" s="87"/>
      <c r="E229" s="87"/>
      <c r="F229" s="87"/>
      <c r="G229" s="87"/>
      <c r="H229" s="87"/>
      <c r="I229" s="95"/>
      <c r="J229" s="95"/>
      <c r="K229" s="95"/>
      <c r="L229" s="95"/>
    </row>
    <row r="230" spans="1:12" ht="25.5">
      <c r="A230" s="86">
        <v>3224</v>
      </c>
      <c r="B230" s="94" t="s">
        <v>63</v>
      </c>
      <c r="C230" s="88">
        <f t="shared" si="75"/>
        <v>0</v>
      </c>
      <c r="D230" s="87"/>
      <c r="E230" s="87"/>
      <c r="F230" s="87"/>
      <c r="G230" s="87"/>
      <c r="H230" s="87"/>
      <c r="I230" s="95"/>
      <c r="J230" s="95"/>
      <c r="K230" s="95"/>
      <c r="L230" s="95"/>
    </row>
    <row r="231" spans="1:12" ht="12.75">
      <c r="A231" s="86">
        <v>3225</v>
      </c>
      <c r="B231" s="94" t="s">
        <v>64</v>
      </c>
      <c r="C231" s="88">
        <f t="shared" si="75"/>
        <v>0</v>
      </c>
      <c r="D231" s="87"/>
      <c r="E231" s="87"/>
      <c r="F231" s="87"/>
      <c r="G231" s="87"/>
      <c r="H231" s="87"/>
      <c r="I231" s="95"/>
      <c r="J231" s="95"/>
      <c r="K231" s="95"/>
      <c r="L231" s="95"/>
    </row>
    <row r="232" spans="1:12" ht="25.5">
      <c r="A232" s="86">
        <v>3227</v>
      </c>
      <c r="B232" s="94" t="s">
        <v>65</v>
      </c>
      <c r="C232" s="88">
        <f t="shared" si="75"/>
        <v>0</v>
      </c>
      <c r="D232" s="87"/>
      <c r="E232" s="87"/>
      <c r="F232" s="87"/>
      <c r="G232" s="87"/>
      <c r="H232" s="87"/>
      <c r="I232" s="95"/>
      <c r="J232" s="95"/>
      <c r="K232" s="95"/>
      <c r="L232" s="95"/>
    </row>
    <row r="233" spans="1:12" ht="12.75">
      <c r="A233" s="93">
        <v>323</v>
      </c>
      <c r="B233" s="84" t="s">
        <v>31</v>
      </c>
      <c r="C233" s="88">
        <f>SUM(D233+E233+F233+G233+H233+I233+J233)</f>
        <v>0</v>
      </c>
      <c r="D233" s="88">
        <f>SUM(D234:D242)</f>
        <v>0</v>
      </c>
      <c r="E233" s="88">
        <f aca="true" t="shared" si="78" ref="E233:J233">SUM(E234:E242)</f>
        <v>0</v>
      </c>
      <c r="F233" s="88">
        <f t="shared" si="78"/>
        <v>0</v>
      </c>
      <c r="G233" s="88">
        <f t="shared" si="78"/>
        <v>0</v>
      </c>
      <c r="H233" s="88">
        <f t="shared" si="78"/>
        <v>0</v>
      </c>
      <c r="I233" s="88">
        <f t="shared" si="78"/>
        <v>0</v>
      </c>
      <c r="J233" s="88">
        <f t="shared" si="78"/>
        <v>0</v>
      </c>
      <c r="K233" s="88">
        <v>0</v>
      </c>
      <c r="L233" s="88">
        <v>0</v>
      </c>
    </row>
    <row r="234" spans="1:12" ht="12.75">
      <c r="A234" s="86">
        <v>3231</v>
      </c>
      <c r="B234" s="94" t="s">
        <v>66</v>
      </c>
      <c r="C234" s="88">
        <f aca="true" t="shared" si="79" ref="C234:C248">SUM(D234+E234+F234+G234+H234+I234+J234)</f>
        <v>0</v>
      </c>
      <c r="D234" s="87"/>
      <c r="E234" s="87"/>
      <c r="F234" s="87"/>
      <c r="G234" s="87"/>
      <c r="H234" s="95"/>
      <c r="I234" s="95"/>
      <c r="J234" s="95"/>
      <c r="K234" s="95"/>
      <c r="L234" s="95"/>
    </row>
    <row r="235" spans="1:12" ht="12.75">
      <c r="A235" s="86">
        <v>3232</v>
      </c>
      <c r="B235" s="94" t="s">
        <v>67</v>
      </c>
      <c r="C235" s="88">
        <f t="shared" si="79"/>
        <v>0</v>
      </c>
      <c r="D235" s="87"/>
      <c r="E235" s="87"/>
      <c r="F235" s="87"/>
      <c r="G235" s="87"/>
      <c r="H235" s="95"/>
      <c r="I235" s="95"/>
      <c r="J235" s="95"/>
      <c r="K235" s="95"/>
      <c r="L235" s="95"/>
    </row>
    <row r="236" spans="1:12" ht="12.75">
      <c r="A236" s="86">
        <v>3233</v>
      </c>
      <c r="B236" s="94" t="s">
        <v>68</v>
      </c>
      <c r="C236" s="88">
        <f t="shared" si="79"/>
        <v>0</v>
      </c>
      <c r="D236" s="87"/>
      <c r="E236" s="87"/>
      <c r="F236" s="87"/>
      <c r="G236" s="87"/>
      <c r="H236" s="95"/>
      <c r="I236" s="95"/>
      <c r="J236" s="95"/>
      <c r="K236" s="95"/>
      <c r="L236" s="95"/>
    </row>
    <row r="237" spans="1:12" ht="12.75">
      <c r="A237" s="86">
        <v>3234</v>
      </c>
      <c r="B237" s="94" t="s">
        <v>69</v>
      </c>
      <c r="C237" s="88">
        <f t="shared" si="79"/>
        <v>0</v>
      </c>
      <c r="D237" s="87"/>
      <c r="E237" s="87"/>
      <c r="F237" s="87"/>
      <c r="G237" s="87"/>
      <c r="H237" s="95"/>
      <c r="I237" s="95"/>
      <c r="J237" s="95"/>
      <c r="K237" s="95"/>
      <c r="L237" s="95"/>
    </row>
    <row r="238" spans="1:12" ht="12.75">
      <c r="A238" s="86">
        <v>3235</v>
      </c>
      <c r="B238" s="94" t="s">
        <v>70</v>
      </c>
      <c r="C238" s="88">
        <f t="shared" si="79"/>
        <v>0</v>
      </c>
      <c r="D238" s="87"/>
      <c r="E238" s="87"/>
      <c r="F238" s="87"/>
      <c r="G238" s="87"/>
      <c r="H238" s="95"/>
      <c r="I238" s="95"/>
      <c r="J238" s="95"/>
      <c r="K238" s="95"/>
      <c r="L238" s="95"/>
    </row>
    <row r="239" spans="1:12" ht="12.75">
      <c r="A239" s="86">
        <v>3236</v>
      </c>
      <c r="B239" s="94" t="s">
        <v>71</v>
      </c>
      <c r="C239" s="88">
        <f t="shared" si="79"/>
        <v>0</v>
      </c>
      <c r="D239" s="87"/>
      <c r="E239" s="87"/>
      <c r="F239" s="87"/>
      <c r="G239" s="87"/>
      <c r="H239" s="95"/>
      <c r="I239" s="95"/>
      <c r="J239" s="95"/>
      <c r="K239" s="95"/>
      <c r="L239" s="95"/>
    </row>
    <row r="240" spans="1:12" ht="12.75">
      <c r="A240" s="86">
        <v>3237</v>
      </c>
      <c r="B240" s="94" t="s">
        <v>72</v>
      </c>
      <c r="C240" s="88">
        <f t="shared" si="79"/>
        <v>0</v>
      </c>
      <c r="D240" s="87"/>
      <c r="E240" s="87"/>
      <c r="F240" s="87"/>
      <c r="G240" s="87"/>
      <c r="H240" s="95"/>
      <c r="I240" s="95"/>
      <c r="J240" s="95"/>
      <c r="K240" s="95"/>
      <c r="L240" s="95"/>
    </row>
    <row r="241" spans="1:12" ht="12.75">
      <c r="A241" s="86">
        <v>3238</v>
      </c>
      <c r="B241" s="94" t="s">
        <v>73</v>
      </c>
      <c r="C241" s="88">
        <f t="shared" si="79"/>
        <v>0</v>
      </c>
      <c r="D241" s="87"/>
      <c r="E241" s="87"/>
      <c r="F241" s="87"/>
      <c r="G241" s="87"/>
      <c r="H241" s="95"/>
      <c r="I241" s="95"/>
      <c r="J241" s="95"/>
      <c r="K241" s="95"/>
      <c r="L241" s="95"/>
    </row>
    <row r="242" spans="1:12" ht="12.75">
      <c r="A242" s="86">
        <v>3239</v>
      </c>
      <c r="B242" s="94" t="s">
        <v>74</v>
      </c>
      <c r="C242" s="88">
        <f t="shared" si="79"/>
        <v>0</v>
      </c>
      <c r="D242" s="87"/>
      <c r="E242" s="87"/>
      <c r="F242" s="87"/>
      <c r="G242" s="87"/>
      <c r="H242" s="95"/>
      <c r="I242" s="95"/>
      <c r="J242" s="95"/>
      <c r="K242" s="95"/>
      <c r="L242" s="95"/>
    </row>
    <row r="243" spans="1:12" ht="25.5">
      <c r="A243" s="93">
        <v>324</v>
      </c>
      <c r="B243" s="84" t="s">
        <v>46</v>
      </c>
      <c r="C243" s="88">
        <f t="shared" si="79"/>
        <v>0</v>
      </c>
      <c r="D243" s="87"/>
      <c r="E243" s="87"/>
      <c r="F243" s="87"/>
      <c r="G243" s="87"/>
      <c r="H243" s="95"/>
      <c r="I243" s="95"/>
      <c r="J243" s="95"/>
      <c r="K243" s="95"/>
      <c r="L243" s="95"/>
    </row>
    <row r="244" spans="1:12" ht="25.5">
      <c r="A244" s="93">
        <v>329</v>
      </c>
      <c r="B244" s="84" t="s">
        <v>32</v>
      </c>
      <c r="C244" s="88">
        <f t="shared" si="79"/>
        <v>0</v>
      </c>
      <c r="D244" s="88">
        <f aca="true" t="shared" si="80" ref="D244:J244">SUM(D245:D248)</f>
        <v>0</v>
      </c>
      <c r="E244" s="88">
        <f t="shared" si="80"/>
        <v>0</v>
      </c>
      <c r="F244" s="88">
        <f t="shared" si="80"/>
        <v>0</v>
      </c>
      <c r="G244" s="88">
        <f t="shared" si="80"/>
        <v>0</v>
      </c>
      <c r="H244" s="88">
        <f t="shared" si="80"/>
        <v>0</v>
      </c>
      <c r="I244" s="88">
        <f t="shared" si="80"/>
        <v>0</v>
      </c>
      <c r="J244" s="88">
        <f t="shared" si="80"/>
        <v>0</v>
      </c>
      <c r="K244" s="88">
        <v>0</v>
      </c>
      <c r="L244" s="88">
        <v>0</v>
      </c>
    </row>
    <row r="245" spans="1:12" ht="12.75">
      <c r="A245" s="86">
        <v>3293</v>
      </c>
      <c r="B245" s="94" t="s">
        <v>75</v>
      </c>
      <c r="C245" s="88">
        <f t="shared" si="79"/>
        <v>0</v>
      </c>
      <c r="D245" s="87"/>
      <c r="E245" s="95"/>
      <c r="F245" s="87"/>
      <c r="G245" s="95"/>
      <c r="H245" s="95"/>
      <c r="I245" s="95"/>
      <c r="J245" s="95"/>
      <c r="K245" s="95"/>
      <c r="L245" s="95"/>
    </row>
    <row r="246" spans="1:12" ht="12.75">
      <c r="A246" s="86">
        <v>3294</v>
      </c>
      <c r="B246" s="94" t="s">
        <v>76</v>
      </c>
      <c r="C246" s="88">
        <f t="shared" si="79"/>
        <v>0</v>
      </c>
      <c r="D246" s="87"/>
      <c r="E246" s="95"/>
      <c r="F246" s="87"/>
      <c r="G246" s="95"/>
      <c r="H246" s="95"/>
      <c r="I246" s="95"/>
      <c r="J246" s="95"/>
      <c r="K246" s="95"/>
      <c r="L246" s="95"/>
    </row>
    <row r="247" spans="1:12" ht="12.75">
      <c r="A247" s="86">
        <v>3295</v>
      </c>
      <c r="B247" s="94" t="s">
        <v>77</v>
      </c>
      <c r="C247" s="88">
        <f t="shared" si="79"/>
        <v>0</v>
      </c>
      <c r="D247" s="87"/>
      <c r="E247" s="95"/>
      <c r="F247" s="87"/>
      <c r="G247" s="95"/>
      <c r="H247" s="95"/>
      <c r="I247" s="95"/>
      <c r="J247" s="95"/>
      <c r="K247" s="95"/>
      <c r="L247" s="95"/>
    </row>
    <row r="248" spans="1:12" ht="12.75">
      <c r="A248" s="86">
        <v>3299</v>
      </c>
      <c r="B248" s="94" t="s">
        <v>32</v>
      </c>
      <c r="C248" s="88">
        <f t="shared" si="79"/>
        <v>0</v>
      </c>
      <c r="D248" s="87"/>
      <c r="E248" s="95"/>
      <c r="F248" s="87"/>
      <c r="G248" s="95"/>
      <c r="H248" s="95"/>
      <c r="I248" s="95"/>
      <c r="J248" s="95"/>
      <c r="K248" s="95"/>
      <c r="L248" s="95"/>
    </row>
    <row r="249" spans="1:12" ht="12.75">
      <c r="A249" s="93">
        <v>34</v>
      </c>
      <c r="B249" s="84" t="s">
        <v>33</v>
      </c>
      <c r="C249" s="88">
        <f>C250</f>
        <v>0</v>
      </c>
      <c r="D249" s="88">
        <f aca="true" t="shared" si="81" ref="D249:J250">D250</f>
        <v>0</v>
      </c>
      <c r="E249" s="88">
        <f t="shared" si="81"/>
        <v>0</v>
      </c>
      <c r="F249" s="88">
        <f t="shared" si="81"/>
        <v>0</v>
      </c>
      <c r="G249" s="88">
        <f t="shared" si="81"/>
        <v>0</v>
      </c>
      <c r="H249" s="88">
        <f t="shared" si="81"/>
        <v>0</v>
      </c>
      <c r="I249" s="88">
        <f t="shared" si="81"/>
        <v>0</v>
      </c>
      <c r="J249" s="88">
        <f t="shared" si="81"/>
        <v>0</v>
      </c>
      <c r="K249" s="88">
        <v>0</v>
      </c>
      <c r="L249" s="88">
        <v>0</v>
      </c>
    </row>
    <row r="250" spans="1:12" ht="12.75">
      <c r="A250" s="93">
        <v>343</v>
      </c>
      <c r="B250" s="84" t="s">
        <v>34</v>
      </c>
      <c r="C250" s="88">
        <f>SUM(D250+E250+F250+G250+H250+I250+J250)</f>
        <v>0</v>
      </c>
      <c r="D250" s="88">
        <f>D251</f>
        <v>0</v>
      </c>
      <c r="E250" s="88">
        <f t="shared" si="81"/>
        <v>0</v>
      </c>
      <c r="F250" s="88">
        <f t="shared" si="81"/>
        <v>0</v>
      </c>
      <c r="G250" s="88">
        <f t="shared" si="81"/>
        <v>0</v>
      </c>
      <c r="H250" s="88">
        <f t="shared" si="81"/>
        <v>0</v>
      </c>
      <c r="I250" s="88">
        <f t="shared" si="81"/>
        <v>0</v>
      </c>
      <c r="J250" s="88">
        <f t="shared" si="81"/>
        <v>0</v>
      </c>
      <c r="K250" s="88">
        <v>0</v>
      </c>
      <c r="L250" s="88">
        <v>0</v>
      </c>
    </row>
    <row r="251" spans="1:12" ht="12.75">
      <c r="A251" s="86">
        <v>3431</v>
      </c>
      <c r="B251" s="94" t="s">
        <v>78</v>
      </c>
      <c r="C251" s="88">
        <f>SUM(D251+E251+F251+G251+H251+I251+J251)</f>
        <v>0</v>
      </c>
      <c r="D251" s="87"/>
      <c r="E251" s="95"/>
      <c r="F251" s="95"/>
      <c r="G251" s="95"/>
      <c r="H251" s="95"/>
      <c r="I251" s="95"/>
      <c r="J251" s="95"/>
      <c r="K251" s="95"/>
      <c r="L251" s="95"/>
    </row>
    <row r="252" spans="1:12" ht="25.5">
      <c r="A252" s="93">
        <v>4</v>
      </c>
      <c r="B252" s="84" t="s">
        <v>36</v>
      </c>
      <c r="C252" s="88">
        <f>C253</f>
        <v>0</v>
      </c>
      <c r="D252" s="88">
        <f aca="true" t="shared" si="82" ref="D252:J252">D253</f>
        <v>0</v>
      </c>
      <c r="E252" s="88">
        <f t="shared" si="82"/>
        <v>0</v>
      </c>
      <c r="F252" s="88">
        <f t="shared" si="82"/>
        <v>0</v>
      </c>
      <c r="G252" s="88">
        <f t="shared" si="82"/>
        <v>0</v>
      </c>
      <c r="H252" s="88">
        <f t="shared" si="82"/>
        <v>0</v>
      </c>
      <c r="I252" s="88">
        <f t="shared" si="82"/>
        <v>0</v>
      </c>
      <c r="J252" s="88">
        <f t="shared" si="82"/>
        <v>0</v>
      </c>
      <c r="K252" s="88">
        <v>0</v>
      </c>
      <c r="L252" s="88">
        <v>0</v>
      </c>
    </row>
    <row r="253" spans="1:12" ht="25.5">
      <c r="A253" s="93">
        <v>42</v>
      </c>
      <c r="B253" s="84" t="s">
        <v>37</v>
      </c>
      <c r="C253" s="88">
        <f>SUM(C254+C257)</f>
        <v>0</v>
      </c>
      <c r="D253" s="88">
        <f>SUM(D254+D257)</f>
        <v>0</v>
      </c>
      <c r="E253" s="88">
        <f aca="true" t="shared" si="83" ref="E253:J253">SUM(E254+E257)</f>
        <v>0</v>
      </c>
      <c r="F253" s="88">
        <f t="shared" si="83"/>
        <v>0</v>
      </c>
      <c r="G253" s="88">
        <f t="shared" si="83"/>
        <v>0</v>
      </c>
      <c r="H253" s="88">
        <f t="shared" si="83"/>
        <v>0</v>
      </c>
      <c r="I253" s="88">
        <f t="shared" si="83"/>
        <v>0</v>
      </c>
      <c r="J253" s="88">
        <f t="shared" si="83"/>
        <v>0</v>
      </c>
      <c r="K253" s="88">
        <v>0</v>
      </c>
      <c r="L253" s="88">
        <v>0</v>
      </c>
    </row>
    <row r="254" spans="1:12" ht="12.75">
      <c r="A254" s="93">
        <v>422</v>
      </c>
      <c r="B254" s="84" t="s">
        <v>35</v>
      </c>
      <c r="C254" s="88">
        <f>SUM(D254+E254+F254+G254+H254+I254+J254)</f>
        <v>0</v>
      </c>
      <c r="D254" s="88">
        <f>SUM(D255:D256)</f>
        <v>0</v>
      </c>
      <c r="E254" s="88">
        <f aca="true" t="shared" si="84" ref="E254:J254">SUM(E255:E256)</f>
        <v>0</v>
      </c>
      <c r="F254" s="88">
        <f t="shared" si="84"/>
        <v>0</v>
      </c>
      <c r="G254" s="88">
        <f t="shared" si="84"/>
        <v>0</v>
      </c>
      <c r="H254" s="88">
        <f t="shared" si="84"/>
        <v>0</v>
      </c>
      <c r="I254" s="88">
        <f t="shared" si="84"/>
        <v>0</v>
      </c>
      <c r="J254" s="88">
        <f t="shared" si="84"/>
        <v>0</v>
      </c>
      <c r="K254" s="88">
        <v>0</v>
      </c>
      <c r="L254" s="88">
        <v>0</v>
      </c>
    </row>
    <row r="255" spans="1:12" ht="12.75">
      <c r="A255" s="86">
        <v>4221</v>
      </c>
      <c r="B255" s="94" t="s">
        <v>53</v>
      </c>
      <c r="C255" s="88">
        <f>SUM(D255+E255+F255+G255+H255+I255+J255)</f>
        <v>0</v>
      </c>
      <c r="D255" s="95"/>
      <c r="E255" s="87"/>
      <c r="F255" s="95"/>
      <c r="G255" s="87"/>
      <c r="H255" s="87"/>
      <c r="I255" s="95"/>
      <c r="J255" s="95"/>
      <c r="K255" s="95"/>
      <c r="L255" s="95"/>
    </row>
    <row r="256" spans="1:12" ht="12.75">
      <c r="A256" s="86">
        <v>4226</v>
      </c>
      <c r="B256" s="94" t="s">
        <v>54</v>
      </c>
      <c r="C256" s="88">
        <f>SUM(D256+E256+F256+G256+H256+I256+J256)</f>
        <v>0</v>
      </c>
      <c r="D256" s="95"/>
      <c r="E256" s="87"/>
      <c r="F256" s="95"/>
      <c r="G256" s="87"/>
      <c r="H256" s="87"/>
      <c r="I256" s="95"/>
      <c r="J256" s="95"/>
      <c r="K256" s="95"/>
      <c r="L256" s="95"/>
    </row>
    <row r="257" spans="1:12" ht="25.5">
      <c r="A257" s="93">
        <v>424</v>
      </c>
      <c r="B257" s="84" t="s">
        <v>38</v>
      </c>
      <c r="C257" s="88">
        <f>SUM(D257+E257+F257+G257+H257+I257+J257)</f>
        <v>0</v>
      </c>
      <c r="D257" s="88">
        <f>D258</f>
        <v>0</v>
      </c>
      <c r="E257" s="88">
        <f aca="true" t="shared" si="85" ref="E257:J257">E258</f>
        <v>0</v>
      </c>
      <c r="F257" s="88">
        <f t="shared" si="85"/>
        <v>0</v>
      </c>
      <c r="G257" s="88">
        <f t="shared" si="85"/>
        <v>0</v>
      </c>
      <c r="H257" s="88">
        <f t="shared" si="85"/>
        <v>0</v>
      </c>
      <c r="I257" s="88">
        <f t="shared" si="85"/>
        <v>0</v>
      </c>
      <c r="J257" s="88">
        <f t="shared" si="85"/>
        <v>0</v>
      </c>
      <c r="K257" s="88">
        <v>0</v>
      </c>
      <c r="L257" s="88">
        <v>0</v>
      </c>
    </row>
    <row r="258" spans="1:12" ht="12.75">
      <c r="A258" s="86">
        <v>4241</v>
      </c>
      <c r="B258" s="94" t="s">
        <v>55</v>
      </c>
      <c r="C258" s="88">
        <f>SUM(D258+E258+F258+G258+H258+I258+J258)</f>
        <v>0</v>
      </c>
      <c r="D258" s="87"/>
      <c r="E258" s="95"/>
      <c r="F258" s="95"/>
      <c r="G258" s="87"/>
      <c r="H258" s="87"/>
      <c r="I258" s="95"/>
      <c r="J258" s="95"/>
      <c r="K258" s="95"/>
      <c r="L258" s="95"/>
    </row>
    <row r="259" spans="1:12" ht="12.75">
      <c r="A259" s="93"/>
      <c r="B259" s="84" t="s">
        <v>88</v>
      </c>
      <c r="C259" s="88">
        <f aca="true" t="shared" si="86" ref="C259:L259">C212+C252</f>
        <v>13000</v>
      </c>
      <c r="D259" s="88">
        <f t="shared" si="86"/>
        <v>0</v>
      </c>
      <c r="E259" s="88">
        <f t="shared" si="86"/>
        <v>0</v>
      </c>
      <c r="F259" s="88">
        <f t="shared" si="86"/>
        <v>0</v>
      </c>
      <c r="G259" s="88">
        <f t="shared" si="86"/>
        <v>13000</v>
      </c>
      <c r="H259" s="88">
        <f t="shared" si="86"/>
        <v>0</v>
      </c>
      <c r="I259" s="88">
        <f t="shared" si="86"/>
        <v>0</v>
      </c>
      <c r="J259" s="88">
        <f t="shared" si="86"/>
        <v>0</v>
      </c>
      <c r="K259" s="88">
        <f t="shared" si="86"/>
        <v>13000</v>
      </c>
      <c r="L259" s="88">
        <f t="shared" si="86"/>
        <v>13000</v>
      </c>
    </row>
    <row r="260" spans="1:12" ht="12.75">
      <c r="A260" s="93"/>
      <c r="B260" s="84" t="s">
        <v>90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1:12" ht="12.75">
      <c r="A261" s="85" t="s">
        <v>42</v>
      </c>
      <c r="B261" s="84" t="s">
        <v>101</v>
      </c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1:12" ht="12.75">
      <c r="A262" s="93">
        <v>3</v>
      </c>
      <c r="B262" s="84" t="s">
        <v>23</v>
      </c>
      <c r="C262" s="88">
        <f aca="true" t="shared" si="87" ref="C262:L262">C263+C270+C299</f>
        <v>214490</v>
      </c>
      <c r="D262" s="88"/>
      <c r="E262" s="88">
        <f t="shared" si="87"/>
        <v>33790</v>
      </c>
      <c r="F262" s="88">
        <f t="shared" si="87"/>
        <v>178700</v>
      </c>
      <c r="G262" s="88">
        <f t="shared" si="87"/>
        <v>0</v>
      </c>
      <c r="H262" s="88">
        <f t="shared" si="87"/>
        <v>2000</v>
      </c>
      <c r="I262" s="88">
        <f t="shared" si="87"/>
        <v>0</v>
      </c>
      <c r="J262" s="88">
        <f t="shared" si="87"/>
        <v>0</v>
      </c>
      <c r="K262" s="88">
        <f t="shared" si="87"/>
        <v>214490</v>
      </c>
      <c r="L262" s="88">
        <f t="shared" si="87"/>
        <v>214490</v>
      </c>
    </row>
    <row r="263" spans="1:12" ht="12.75">
      <c r="A263" s="93">
        <v>31</v>
      </c>
      <c r="B263" s="84" t="s">
        <v>24</v>
      </c>
      <c r="C263" s="88">
        <f>SUM(C264+C266+C268)</f>
        <v>0</v>
      </c>
      <c r="D263" s="88"/>
      <c r="E263" s="88">
        <f aca="true" t="shared" si="88" ref="E263:J263">SUM(E264+E266+E268)</f>
        <v>0</v>
      </c>
      <c r="F263" s="88">
        <v>0</v>
      </c>
      <c r="G263" s="88">
        <f t="shared" si="88"/>
        <v>0</v>
      </c>
      <c r="H263" s="88">
        <f t="shared" si="88"/>
        <v>0</v>
      </c>
      <c r="I263" s="88">
        <f t="shared" si="88"/>
        <v>0</v>
      </c>
      <c r="J263" s="88">
        <f t="shared" si="88"/>
        <v>0</v>
      </c>
      <c r="K263" s="88">
        <v>0</v>
      </c>
      <c r="L263" s="88">
        <v>0</v>
      </c>
    </row>
    <row r="264" spans="1:12" ht="12.75">
      <c r="A264" s="93">
        <v>311</v>
      </c>
      <c r="B264" s="84" t="s">
        <v>25</v>
      </c>
      <c r="C264" s="88">
        <f aca="true" t="shared" si="89" ref="C264:C269">SUM(D264+E264+F264+G264+H264+I264+J264)</f>
        <v>0</v>
      </c>
      <c r="D264" s="88"/>
      <c r="E264" s="88">
        <f aca="true" t="shared" si="90" ref="E264:J264">E265</f>
        <v>0</v>
      </c>
      <c r="F264" s="88">
        <f t="shared" si="90"/>
        <v>0</v>
      </c>
      <c r="G264" s="88">
        <f t="shared" si="90"/>
        <v>0</v>
      </c>
      <c r="H264" s="88">
        <f t="shared" si="90"/>
        <v>0</v>
      </c>
      <c r="I264" s="88">
        <f t="shared" si="90"/>
        <v>0</v>
      </c>
      <c r="J264" s="88">
        <f t="shared" si="90"/>
        <v>0</v>
      </c>
      <c r="K264" s="88">
        <v>0</v>
      </c>
      <c r="L264" s="88">
        <v>0</v>
      </c>
    </row>
    <row r="265" spans="1:12" ht="12.75">
      <c r="A265" s="86">
        <v>3111</v>
      </c>
      <c r="B265" s="94" t="s">
        <v>25</v>
      </c>
      <c r="C265" s="88">
        <f t="shared" si="89"/>
        <v>0</v>
      </c>
      <c r="D265" s="87"/>
      <c r="E265" s="95"/>
      <c r="F265" s="87">
        <v>0</v>
      </c>
      <c r="G265" s="87">
        <v>0</v>
      </c>
      <c r="H265" s="95"/>
      <c r="I265" s="95"/>
      <c r="J265" s="95"/>
      <c r="K265" s="95"/>
      <c r="L265" s="95"/>
    </row>
    <row r="266" spans="1:12" ht="12.75">
      <c r="A266" s="93">
        <v>312</v>
      </c>
      <c r="B266" s="84" t="s">
        <v>26</v>
      </c>
      <c r="C266" s="88">
        <f t="shared" si="89"/>
        <v>0</v>
      </c>
      <c r="D266" s="88"/>
      <c r="E266" s="88">
        <f aca="true" t="shared" si="91" ref="E266:J266">E267</f>
        <v>0</v>
      </c>
      <c r="F266" s="88">
        <f t="shared" si="91"/>
        <v>0</v>
      </c>
      <c r="G266" s="88">
        <f t="shared" si="91"/>
        <v>0</v>
      </c>
      <c r="H266" s="88">
        <f t="shared" si="91"/>
        <v>0</v>
      </c>
      <c r="I266" s="88">
        <f t="shared" si="91"/>
        <v>0</v>
      </c>
      <c r="J266" s="88">
        <f t="shared" si="91"/>
        <v>0</v>
      </c>
      <c r="K266" s="88">
        <v>0</v>
      </c>
      <c r="L266" s="88">
        <v>0</v>
      </c>
    </row>
    <row r="267" spans="1:12" ht="12.75">
      <c r="A267" s="86">
        <v>3121</v>
      </c>
      <c r="B267" s="94" t="s">
        <v>26</v>
      </c>
      <c r="C267" s="88">
        <f t="shared" si="89"/>
        <v>0</v>
      </c>
      <c r="D267" s="95"/>
      <c r="E267" s="95"/>
      <c r="F267" s="95"/>
      <c r="G267" s="95">
        <v>0</v>
      </c>
      <c r="H267" s="95"/>
      <c r="I267" s="95"/>
      <c r="J267" s="95"/>
      <c r="K267" s="95"/>
      <c r="L267" s="95"/>
    </row>
    <row r="268" spans="1:12" ht="12.75">
      <c r="A268" s="93">
        <v>313</v>
      </c>
      <c r="B268" s="84" t="s">
        <v>27</v>
      </c>
      <c r="C268" s="88">
        <f t="shared" si="89"/>
        <v>0</v>
      </c>
      <c r="D268" s="88"/>
      <c r="E268" s="88">
        <f aca="true" t="shared" si="92" ref="E268:J268">E269</f>
        <v>0</v>
      </c>
      <c r="F268" s="88">
        <f t="shared" si="92"/>
        <v>0</v>
      </c>
      <c r="G268" s="88">
        <f t="shared" si="92"/>
        <v>0</v>
      </c>
      <c r="H268" s="88">
        <f t="shared" si="92"/>
        <v>0</v>
      </c>
      <c r="I268" s="88">
        <f t="shared" si="92"/>
        <v>0</v>
      </c>
      <c r="J268" s="88">
        <f t="shared" si="92"/>
        <v>0</v>
      </c>
      <c r="K268" s="88">
        <v>0</v>
      </c>
      <c r="L268" s="88">
        <v>0</v>
      </c>
    </row>
    <row r="269" spans="1:12" ht="12.75">
      <c r="A269" s="86">
        <v>3131</v>
      </c>
      <c r="B269" s="94" t="s">
        <v>27</v>
      </c>
      <c r="C269" s="88">
        <f t="shared" si="89"/>
        <v>0</v>
      </c>
      <c r="D269" s="87"/>
      <c r="E269" s="95"/>
      <c r="F269" s="87">
        <v>0</v>
      </c>
      <c r="G269" s="87">
        <v>0</v>
      </c>
      <c r="H269" s="95"/>
      <c r="I269" s="95"/>
      <c r="J269" s="95"/>
      <c r="K269" s="95"/>
      <c r="L269" s="95"/>
    </row>
    <row r="270" spans="1:12" ht="12.75">
      <c r="A270" s="93">
        <v>32</v>
      </c>
      <c r="B270" s="84" t="s">
        <v>28</v>
      </c>
      <c r="C270" s="88">
        <f>SUM(C271+C276+C283+C293+C294)</f>
        <v>214400</v>
      </c>
      <c r="D270" s="88"/>
      <c r="E270" s="88">
        <f aca="true" t="shared" si="93" ref="E270:J270">SUM(E271+E276+E283+E293+E294)</f>
        <v>33700</v>
      </c>
      <c r="F270" s="88">
        <f t="shared" si="93"/>
        <v>178700</v>
      </c>
      <c r="G270" s="88">
        <f t="shared" si="93"/>
        <v>0</v>
      </c>
      <c r="H270" s="88">
        <f t="shared" si="93"/>
        <v>2000</v>
      </c>
      <c r="I270" s="88">
        <f t="shared" si="93"/>
        <v>0</v>
      </c>
      <c r="J270" s="88">
        <f t="shared" si="93"/>
        <v>0</v>
      </c>
      <c r="K270" s="88">
        <v>214400</v>
      </c>
      <c r="L270" s="88">
        <v>214400</v>
      </c>
    </row>
    <row r="271" spans="1:12" ht="12.75">
      <c r="A271" s="93">
        <v>321</v>
      </c>
      <c r="B271" s="84" t="s">
        <v>29</v>
      </c>
      <c r="C271" s="88">
        <f aca="true" t="shared" si="94" ref="C271:C282">SUM(D271+E271+F271+G271+H271+I271+J271)</f>
        <v>0</v>
      </c>
      <c r="D271" s="88"/>
      <c r="E271" s="88">
        <f aca="true" t="shared" si="95" ref="E271:J271">SUM(E272:E275)</f>
        <v>0</v>
      </c>
      <c r="F271" s="88">
        <f t="shared" si="95"/>
        <v>0</v>
      </c>
      <c r="G271" s="88">
        <f t="shared" si="95"/>
        <v>0</v>
      </c>
      <c r="H271" s="88">
        <f t="shared" si="95"/>
        <v>0</v>
      </c>
      <c r="I271" s="88">
        <f t="shared" si="95"/>
        <v>0</v>
      </c>
      <c r="J271" s="88">
        <f t="shared" si="95"/>
        <v>0</v>
      </c>
      <c r="K271" s="88">
        <v>0</v>
      </c>
      <c r="L271" s="88">
        <v>0</v>
      </c>
    </row>
    <row r="272" spans="1:12" ht="12.75">
      <c r="A272" s="86">
        <v>3211</v>
      </c>
      <c r="B272" s="94" t="s">
        <v>56</v>
      </c>
      <c r="C272" s="88">
        <f t="shared" si="94"/>
        <v>0</v>
      </c>
      <c r="D272" s="87"/>
      <c r="E272" s="95"/>
      <c r="F272" s="95"/>
      <c r="G272" s="87">
        <v>0</v>
      </c>
      <c r="H272" s="95"/>
      <c r="I272" s="95"/>
      <c r="J272" s="95"/>
      <c r="K272" s="95"/>
      <c r="L272" s="95"/>
    </row>
    <row r="273" spans="1:12" ht="25.5">
      <c r="A273" s="86">
        <v>3212</v>
      </c>
      <c r="B273" s="94" t="s">
        <v>59</v>
      </c>
      <c r="C273" s="88">
        <f t="shared" si="94"/>
        <v>0</v>
      </c>
      <c r="D273" s="87"/>
      <c r="E273" s="95"/>
      <c r="F273" s="95"/>
      <c r="G273" s="87">
        <v>0</v>
      </c>
      <c r="H273" s="95"/>
      <c r="I273" s="95"/>
      <c r="J273" s="95"/>
      <c r="K273" s="95"/>
      <c r="L273" s="95"/>
    </row>
    <row r="274" spans="1:12" ht="12.75">
      <c r="A274" s="86">
        <v>3213</v>
      </c>
      <c r="B274" s="94" t="s">
        <v>57</v>
      </c>
      <c r="C274" s="88">
        <f t="shared" si="94"/>
        <v>0</v>
      </c>
      <c r="D274" s="87"/>
      <c r="E274" s="95"/>
      <c r="F274" s="95"/>
      <c r="G274" s="87"/>
      <c r="H274" s="95"/>
      <c r="I274" s="95"/>
      <c r="J274" s="95"/>
      <c r="K274" s="95"/>
      <c r="L274" s="95"/>
    </row>
    <row r="275" spans="1:12" ht="12.75">
      <c r="A275" s="86">
        <v>3214</v>
      </c>
      <c r="B275" s="94" t="s">
        <v>58</v>
      </c>
      <c r="C275" s="88">
        <f t="shared" si="94"/>
        <v>0</v>
      </c>
      <c r="D275" s="87"/>
      <c r="E275" s="95"/>
      <c r="F275" s="95"/>
      <c r="G275" s="87"/>
      <c r="H275" s="95"/>
      <c r="I275" s="95"/>
      <c r="J275" s="95"/>
      <c r="K275" s="95"/>
      <c r="L275" s="95"/>
    </row>
    <row r="276" spans="1:12" ht="12.75">
      <c r="A276" s="93">
        <v>322</v>
      </c>
      <c r="B276" s="84" t="s">
        <v>30</v>
      </c>
      <c r="C276" s="88">
        <f t="shared" si="94"/>
        <v>148200</v>
      </c>
      <c r="D276" s="88"/>
      <c r="E276" s="88">
        <f aca="true" t="shared" si="96" ref="E276:J276">SUM(E277:E282)</f>
        <v>16700</v>
      </c>
      <c r="F276" s="88">
        <f t="shared" si="96"/>
        <v>129500</v>
      </c>
      <c r="G276" s="88">
        <f t="shared" si="96"/>
        <v>0</v>
      </c>
      <c r="H276" s="88">
        <f t="shared" si="96"/>
        <v>2000</v>
      </c>
      <c r="I276" s="88">
        <f t="shared" si="96"/>
        <v>0</v>
      </c>
      <c r="J276" s="88">
        <f t="shared" si="96"/>
        <v>0</v>
      </c>
      <c r="K276" s="88">
        <v>0</v>
      </c>
      <c r="L276" s="88">
        <v>0</v>
      </c>
    </row>
    <row r="277" spans="1:12" ht="25.5">
      <c r="A277" s="86">
        <v>3221</v>
      </c>
      <c r="B277" s="94" t="s">
        <v>60</v>
      </c>
      <c r="C277" s="88">
        <f t="shared" si="94"/>
        <v>14300</v>
      </c>
      <c r="D277" s="87"/>
      <c r="E277" s="87">
        <v>12300</v>
      </c>
      <c r="F277" s="87"/>
      <c r="G277" s="87">
        <v>0</v>
      </c>
      <c r="H277" s="87">
        <v>2000</v>
      </c>
      <c r="I277" s="95"/>
      <c r="J277" s="95"/>
      <c r="K277" s="95"/>
      <c r="L277" s="95"/>
    </row>
    <row r="278" spans="1:12" ht="12.75">
      <c r="A278" s="86">
        <v>3222</v>
      </c>
      <c r="B278" s="94" t="s">
        <v>61</v>
      </c>
      <c r="C278" s="88">
        <f t="shared" si="94"/>
        <v>130400</v>
      </c>
      <c r="D278" s="87"/>
      <c r="E278" s="87">
        <v>900</v>
      </c>
      <c r="F278" s="87">
        <v>129500</v>
      </c>
      <c r="G278" s="87">
        <v>0</v>
      </c>
      <c r="H278" s="87"/>
      <c r="I278" s="95"/>
      <c r="J278" s="95"/>
      <c r="K278" s="95"/>
      <c r="L278" s="95"/>
    </row>
    <row r="279" spans="1:12" ht="12.75">
      <c r="A279" s="86">
        <v>3223</v>
      </c>
      <c r="B279" s="94" t="s">
        <v>62</v>
      </c>
      <c r="C279" s="88">
        <f t="shared" si="94"/>
        <v>0</v>
      </c>
      <c r="D279" s="87"/>
      <c r="E279" s="87"/>
      <c r="F279" s="87"/>
      <c r="G279" s="87"/>
      <c r="H279" s="87"/>
      <c r="I279" s="95"/>
      <c r="J279" s="95"/>
      <c r="K279" s="95"/>
      <c r="L279" s="95"/>
    </row>
    <row r="280" spans="1:12" ht="25.5">
      <c r="A280" s="86">
        <v>3224</v>
      </c>
      <c r="B280" s="94" t="s">
        <v>63</v>
      </c>
      <c r="C280" s="88">
        <f t="shared" si="94"/>
        <v>2000</v>
      </c>
      <c r="D280" s="87"/>
      <c r="E280" s="87">
        <v>2000</v>
      </c>
      <c r="F280" s="87"/>
      <c r="G280" s="87"/>
      <c r="H280" s="87"/>
      <c r="I280" s="95"/>
      <c r="J280" s="95"/>
      <c r="K280" s="95"/>
      <c r="L280" s="95"/>
    </row>
    <row r="281" spans="1:12" ht="12.75">
      <c r="A281" s="86">
        <v>3225</v>
      </c>
      <c r="B281" s="94" t="s">
        <v>64</v>
      </c>
      <c r="C281" s="88">
        <f t="shared" si="94"/>
        <v>500</v>
      </c>
      <c r="D281" s="87"/>
      <c r="E281" s="87">
        <v>500</v>
      </c>
      <c r="F281" s="87"/>
      <c r="G281" s="87"/>
      <c r="H281" s="87"/>
      <c r="I281" s="95"/>
      <c r="J281" s="95"/>
      <c r="K281" s="95"/>
      <c r="L281" s="95"/>
    </row>
    <row r="282" spans="1:12" ht="25.5">
      <c r="A282" s="86">
        <v>3227</v>
      </c>
      <c r="B282" s="94" t="s">
        <v>65</v>
      </c>
      <c r="C282" s="88">
        <f t="shared" si="94"/>
        <v>1000</v>
      </c>
      <c r="D282" s="87"/>
      <c r="E282" s="87">
        <v>1000</v>
      </c>
      <c r="F282" s="87"/>
      <c r="G282" s="87"/>
      <c r="H282" s="87"/>
      <c r="I282" s="95"/>
      <c r="J282" s="95"/>
      <c r="K282" s="95"/>
      <c r="L282" s="95"/>
    </row>
    <row r="283" spans="1:12" ht="12.75">
      <c r="A283" s="93">
        <v>323</v>
      </c>
      <c r="B283" s="84" t="s">
        <v>31</v>
      </c>
      <c r="C283" s="88">
        <f>SUM(D283+E283+F283+G283+H283+I283+J283)</f>
        <v>59800</v>
      </c>
      <c r="D283" s="88"/>
      <c r="E283" s="88">
        <f aca="true" t="shared" si="97" ref="E283:J283">SUM(E284:E292)</f>
        <v>16900</v>
      </c>
      <c r="F283" s="88">
        <f t="shared" si="97"/>
        <v>42900</v>
      </c>
      <c r="G283" s="88">
        <f t="shared" si="97"/>
        <v>0</v>
      </c>
      <c r="H283" s="88">
        <f t="shared" si="97"/>
        <v>0</v>
      </c>
      <c r="I283" s="88">
        <f t="shared" si="97"/>
        <v>0</v>
      </c>
      <c r="J283" s="88">
        <f t="shared" si="97"/>
        <v>0</v>
      </c>
      <c r="K283" s="88">
        <v>0</v>
      </c>
      <c r="L283" s="88">
        <v>0</v>
      </c>
    </row>
    <row r="284" spans="1:12" ht="12.75">
      <c r="A284" s="86">
        <v>3231</v>
      </c>
      <c r="B284" s="94" t="s">
        <v>66</v>
      </c>
      <c r="C284" s="88">
        <f aca="true" t="shared" si="98" ref="C284:C298">SUM(D284+E284+F284+G284+H284+I284+J284)</f>
        <v>800</v>
      </c>
      <c r="D284" s="87"/>
      <c r="E284" s="87">
        <v>800</v>
      </c>
      <c r="F284" s="87"/>
      <c r="G284" s="87"/>
      <c r="H284" s="95"/>
      <c r="I284" s="95"/>
      <c r="J284" s="95"/>
      <c r="K284" s="95"/>
      <c r="L284" s="95"/>
    </row>
    <row r="285" spans="1:12" ht="12.75">
      <c r="A285" s="86">
        <v>3232</v>
      </c>
      <c r="B285" s="94" t="s">
        <v>67</v>
      </c>
      <c r="C285" s="88">
        <f t="shared" si="98"/>
        <v>5630</v>
      </c>
      <c r="D285" s="87"/>
      <c r="E285" s="87">
        <v>5630</v>
      </c>
      <c r="F285" s="87"/>
      <c r="G285" s="87"/>
      <c r="H285" s="95"/>
      <c r="I285" s="95"/>
      <c r="J285" s="95"/>
      <c r="K285" s="95"/>
      <c r="L285" s="95"/>
    </row>
    <row r="286" spans="1:12" ht="12.75">
      <c r="A286" s="86">
        <v>3233</v>
      </c>
      <c r="B286" s="94" t="s">
        <v>68</v>
      </c>
      <c r="C286" s="88">
        <f t="shared" si="98"/>
        <v>500</v>
      </c>
      <c r="D286" s="87"/>
      <c r="E286" s="87">
        <v>500</v>
      </c>
      <c r="F286" s="87"/>
      <c r="G286" s="87"/>
      <c r="H286" s="95"/>
      <c r="I286" s="95"/>
      <c r="J286" s="95"/>
      <c r="K286" s="95"/>
      <c r="L286" s="95"/>
    </row>
    <row r="287" spans="1:12" ht="12.75">
      <c r="A287" s="86">
        <v>3234</v>
      </c>
      <c r="B287" s="94" t="s">
        <v>69</v>
      </c>
      <c r="C287" s="88">
        <f t="shared" si="98"/>
        <v>6900</v>
      </c>
      <c r="D287" s="87"/>
      <c r="E287" s="87">
        <v>6900</v>
      </c>
      <c r="F287" s="87"/>
      <c r="G287" s="87"/>
      <c r="H287" s="95"/>
      <c r="I287" s="95"/>
      <c r="J287" s="95"/>
      <c r="K287" s="95"/>
      <c r="L287" s="95"/>
    </row>
    <row r="288" spans="1:12" ht="12.75">
      <c r="A288" s="86">
        <v>3235</v>
      </c>
      <c r="B288" s="94" t="s">
        <v>70</v>
      </c>
      <c r="C288" s="88">
        <f t="shared" si="98"/>
        <v>0</v>
      </c>
      <c r="D288" s="87"/>
      <c r="E288" s="87"/>
      <c r="F288" s="87"/>
      <c r="G288" s="87"/>
      <c r="H288" s="95"/>
      <c r="I288" s="95"/>
      <c r="J288" s="95"/>
      <c r="K288" s="95"/>
      <c r="L288" s="95"/>
    </row>
    <row r="289" spans="1:12" ht="12.75">
      <c r="A289" s="86">
        <v>3236</v>
      </c>
      <c r="B289" s="94" t="s">
        <v>71</v>
      </c>
      <c r="C289" s="88">
        <f t="shared" si="98"/>
        <v>8900</v>
      </c>
      <c r="D289" s="87"/>
      <c r="E289" s="87"/>
      <c r="F289" s="87">
        <v>8900</v>
      </c>
      <c r="G289" s="87"/>
      <c r="H289" s="95"/>
      <c r="I289" s="95"/>
      <c r="J289" s="95"/>
      <c r="K289" s="95"/>
      <c r="L289" s="95"/>
    </row>
    <row r="290" spans="1:12" ht="12.75">
      <c r="A290" s="86">
        <v>3237</v>
      </c>
      <c r="B290" s="94" t="s">
        <v>72</v>
      </c>
      <c r="C290" s="88">
        <f t="shared" si="98"/>
        <v>900</v>
      </c>
      <c r="D290" s="87"/>
      <c r="E290" s="87">
        <v>900</v>
      </c>
      <c r="F290" s="87"/>
      <c r="G290" s="87"/>
      <c r="H290" s="95"/>
      <c r="I290" s="95"/>
      <c r="J290" s="95"/>
      <c r="K290" s="95"/>
      <c r="L290" s="95"/>
    </row>
    <row r="291" spans="1:12" ht="12.75">
      <c r="A291" s="86">
        <v>3238</v>
      </c>
      <c r="B291" s="94" t="s">
        <v>73</v>
      </c>
      <c r="C291" s="88">
        <f t="shared" si="98"/>
        <v>720</v>
      </c>
      <c r="D291" s="87"/>
      <c r="E291" s="87">
        <v>720</v>
      </c>
      <c r="F291" s="87"/>
      <c r="G291" s="87"/>
      <c r="H291" s="95"/>
      <c r="I291" s="95"/>
      <c r="J291" s="95"/>
      <c r="K291" s="95"/>
      <c r="L291" s="95"/>
    </row>
    <row r="292" spans="1:12" ht="12.75">
      <c r="A292" s="86">
        <v>3239</v>
      </c>
      <c r="B292" s="94" t="s">
        <v>74</v>
      </c>
      <c r="C292" s="88">
        <f t="shared" si="98"/>
        <v>35450</v>
      </c>
      <c r="D292" s="87"/>
      <c r="E292" s="87">
        <v>1450</v>
      </c>
      <c r="F292" s="87">
        <v>34000</v>
      </c>
      <c r="G292" s="87"/>
      <c r="H292" s="95"/>
      <c r="I292" s="95"/>
      <c r="J292" s="95"/>
      <c r="K292" s="95"/>
      <c r="L292" s="95"/>
    </row>
    <row r="293" spans="1:12" ht="25.5">
      <c r="A293" s="93">
        <v>324</v>
      </c>
      <c r="B293" s="84" t="s">
        <v>46</v>
      </c>
      <c r="C293" s="88">
        <f t="shared" si="98"/>
        <v>0</v>
      </c>
      <c r="D293" s="87"/>
      <c r="E293" s="87"/>
      <c r="F293" s="87"/>
      <c r="G293" s="87"/>
      <c r="H293" s="95"/>
      <c r="I293" s="95"/>
      <c r="J293" s="95"/>
      <c r="K293" s="95"/>
      <c r="L293" s="95"/>
    </row>
    <row r="294" spans="1:12" ht="25.5">
      <c r="A294" s="93">
        <v>329</v>
      </c>
      <c r="B294" s="84" t="s">
        <v>32</v>
      </c>
      <c r="C294" s="88">
        <f t="shared" si="98"/>
        <v>6400</v>
      </c>
      <c r="D294" s="88"/>
      <c r="E294" s="88">
        <f aca="true" t="shared" si="99" ref="E294:J294">SUM(E295:E298)</f>
        <v>100</v>
      </c>
      <c r="F294" s="88">
        <f t="shared" si="99"/>
        <v>6300</v>
      </c>
      <c r="G294" s="88">
        <f t="shared" si="99"/>
        <v>0</v>
      </c>
      <c r="H294" s="88">
        <f t="shared" si="99"/>
        <v>0</v>
      </c>
      <c r="I294" s="88">
        <f t="shared" si="99"/>
        <v>0</v>
      </c>
      <c r="J294" s="88">
        <f t="shared" si="99"/>
        <v>0</v>
      </c>
      <c r="K294" s="88">
        <v>0</v>
      </c>
      <c r="L294" s="88">
        <v>0</v>
      </c>
    </row>
    <row r="295" spans="1:12" ht="12.75">
      <c r="A295" s="86">
        <v>3293</v>
      </c>
      <c r="B295" s="94" t="s">
        <v>75</v>
      </c>
      <c r="C295" s="88">
        <f t="shared" si="98"/>
        <v>0</v>
      </c>
      <c r="D295" s="87"/>
      <c r="E295" s="95"/>
      <c r="F295" s="87"/>
      <c r="G295" s="95"/>
      <c r="H295" s="95"/>
      <c r="I295" s="95"/>
      <c r="J295" s="95"/>
      <c r="K295" s="95"/>
      <c r="L295" s="95"/>
    </row>
    <row r="296" spans="1:12" ht="12.75">
      <c r="A296" s="86">
        <v>3294</v>
      </c>
      <c r="B296" s="94" t="s">
        <v>76</v>
      </c>
      <c r="C296" s="88">
        <f t="shared" si="98"/>
        <v>100</v>
      </c>
      <c r="D296" s="87"/>
      <c r="E296" s="95">
        <v>100</v>
      </c>
      <c r="F296" s="87"/>
      <c r="G296" s="95"/>
      <c r="H296" s="95"/>
      <c r="I296" s="95"/>
      <c r="J296" s="95"/>
      <c r="K296" s="95"/>
      <c r="L296" s="95"/>
    </row>
    <row r="297" spans="1:12" ht="12.75">
      <c r="A297" s="86">
        <v>3295</v>
      </c>
      <c r="B297" s="94" t="s">
        <v>77</v>
      </c>
      <c r="C297" s="88">
        <f t="shared" si="98"/>
        <v>0</v>
      </c>
      <c r="D297" s="87"/>
      <c r="E297" s="95"/>
      <c r="F297" s="87"/>
      <c r="G297" s="95"/>
      <c r="H297" s="95"/>
      <c r="I297" s="95"/>
      <c r="J297" s="95"/>
      <c r="K297" s="95"/>
      <c r="L297" s="95"/>
    </row>
    <row r="298" spans="1:12" ht="12.75">
      <c r="A298" s="86">
        <v>3299</v>
      </c>
      <c r="B298" s="94" t="s">
        <v>32</v>
      </c>
      <c r="C298" s="88">
        <f t="shared" si="98"/>
        <v>6300</v>
      </c>
      <c r="D298" s="87"/>
      <c r="E298" s="95"/>
      <c r="F298" s="87">
        <v>6300</v>
      </c>
      <c r="G298" s="95"/>
      <c r="H298" s="95"/>
      <c r="I298" s="95"/>
      <c r="J298" s="95"/>
      <c r="K298" s="95"/>
      <c r="L298" s="95"/>
    </row>
    <row r="299" spans="1:12" ht="12.75">
      <c r="A299" s="93">
        <v>34</v>
      </c>
      <c r="B299" s="84" t="s">
        <v>33</v>
      </c>
      <c r="C299" s="88">
        <f>C300</f>
        <v>90</v>
      </c>
      <c r="D299" s="88"/>
      <c r="E299" s="88">
        <f aca="true" t="shared" si="100" ref="E299:J300">E300</f>
        <v>90</v>
      </c>
      <c r="F299" s="88">
        <f t="shared" si="100"/>
        <v>0</v>
      </c>
      <c r="G299" s="88">
        <f t="shared" si="100"/>
        <v>0</v>
      </c>
      <c r="H299" s="88">
        <f t="shared" si="100"/>
        <v>0</v>
      </c>
      <c r="I299" s="88">
        <f t="shared" si="100"/>
        <v>0</v>
      </c>
      <c r="J299" s="88">
        <f t="shared" si="100"/>
        <v>0</v>
      </c>
      <c r="K299" s="88">
        <v>90</v>
      </c>
      <c r="L299" s="88">
        <v>90</v>
      </c>
    </row>
    <row r="300" spans="1:12" ht="12.75">
      <c r="A300" s="93">
        <v>343</v>
      </c>
      <c r="B300" s="84" t="s">
        <v>34</v>
      </c>
      <c r="C300" s="88">
        <f>SUM(D300+E300+F300+G300+H300+I300+J300)</f>
        <v>90</v>
      </c>
      <c r="D300" s="88"/>
      <c r="E300" s="88">
        <v>90</v>
      </c>
      <c r="F300" s="88">
        <f t="shared" si="100"/>
        <v>0</v>
      </c>
      <c r="G300" s="88">
        <f t="shared" si="100"/>
        <v>0</v>
      </c>
      <c r="H300" s="88">
        <f t="shared" si="100"/>
        <v>0</v>
      </c>
      <c r="I300" s="88">
        <f t="shared" si="100"/>
        <v>0</v>
      </c>
      <c r="J300" s="88">
        <f t="shared" si="100"/>
        <v>0</v>
      </c>
      <c r="K300" s="88">
        <v>0</v>
      </c>
      <c r="L300" s="88">
        <v>0</v>
      </c>
    </row>
    <row r="301" spans="1:12" ht="12.75">
      <c r="A301" s="86">
        <v>3431</v>
      </c>
      <c r="B301" s="94" t="s">
        <v>78</v>
      </c>
      <c r="C301" s="88">
        <f>SUM(D301+E301+F301+G301+H301+I301+J301)</f>
        <v>90</v>
      </c>
      <c r="D301" s="87"/>
      <c r="E301" s="95">
        <v>90</v>
      </c>
      <c r="F301" s="95"/>
      <c r="G301" s="95"/>
      <c r="H301" s="95"/>
      <c r="I301" s="95"/>
      <c r="J301" s="95"/>
      <c r="K301" s="95"/>
      <c r="L301" s="95"/>
    </row>
    <row r="302" spans="1:12" ht="25.5">
      <c r="A302" s="93">
        <v>4</v>
      </c>
      <c r="B302" s="84" t="s">
        <v>36</v>
      </c>
      <c r="C302" s="88">
        <f>C303</f>
        <v>24500</v>
      </c>
      <c r="D302" s="88"/>
      <c r="E302" s="88">
        <f aca="true" t="shared" si="101" ref="E302:J302">E303</f>
        <v>2000</v>
      </c>
      <c r="F302" s="88">
        <f t="shared" si="101"/>
        <v>0</v>
      </c>
      <c r="G302" s="88">
        <f t="shared" si="101"/>
        <v>20000</v>
      </c>
      <c r="H302" s="88">
        <f t="shared" si="101"/>
        <v>2500</v>
      </c>
      <c r="I302" s="88">
        <f t="shared" si="101"/>
        <v>0</v>
      </c>
      <c r="J302" s="88">
        <f t="shared" si="101"/>
        <v>0</v>
      </c>
      <c r="K302" s="88">
        <f>K303</f>
        <v>24500</v>
      </c>
      <c r="L302" s="88">
        <f>L303</f>
        <v>24500</v>
      </c>
    </row>
    <row r="303" spans="1:12" ht="25.5">
      <c r="A303" s="93">
        <v>42</v>
      </c>
      <c r="B303" s="84" t="s">
        <v>37</v>
      </c>
      <c r="C303" s="88">
        <f>SUM(C304+C307)</f>
        <v>24500</v>
      </c>
      <c r="D303" s="88"/>
      <c r="E303" s="88">
        <f aca="true" t="shared" si="102" ref="E303:J303">SUM(E304+E307)</f>
        <v>2000</v>
      </c>
      <c r="F303" s="88">
        <f t="shared" si="102"/>
        <v>0</v>
      </c>
      <c r="G303" s="88">
        <f t="shared" si="102"/>
        <v>20000</v>
      </c>
      <c r="H303" s="88">
        <f t="shared" si="102"/>
        <v>2500</v>
      </c>
      <c r="I303" s="88">
        <f t="shared" si="102"/>
        <v>0</v>
      </c>
      <c r="J303" s="88">
        <f t="shared" si="102"/>
        <v>0</v>
      </c>
      <c r="K303" s="88">
        <v>24500</v>
      </c>
      <c r="L303" s="88">
        <v>24500</v>
      </c>
    </row>
    <row r="304" spans="1:12" ht="12.75">
      <c r="A304" s="93">
        <v>422</v>
      </c>
      <c r="B304" s="84" t="s">
        <v>35</v>
      </c>
      <c r="C304" s="88">
        <f>SUM(D304+E304+F304+G304+H304+I304+J304)</f>
        <v>20000</v>
      </c>
      <c r="D304" s="88"/>
      <c r="E304" s="88">
        <f aca="true" t="shared" si="103" ref="E304:J304">SUM(E305:E306)</f>
        <v>2000</v>
      </c>
      <c r="F304" s="88">
        <f t="shared" si="103"/>
        <v>0</v>
      </c>
      <c r="G304" s="88">
        <f t="shared" si="103"/>
        <v>18000</v>
      </c>
      <c r="H304" s="88">
        <f t="shared" si="103"/>
        <v>0</v>
      </c>
      <c r="I304" s="88">
        <f t="shared" si="103"/>
        <v>0</v>
      </c>
      <c r="J304" s="88">
        <f t="shared" si="103"/>
        <v>0</v>
      </c>
      <c r="K304" s="88">
        <v>0</v>
      </c>
      <c r="L304" s="88">
        <v>0</v>
      </c>
    </row>
    <row r="305" spans="1:12" ht="12.75">
      <c r="A305" s="86">
        <v>4221</v>
      </c>
      <c r="B305" s="94" t="s">
        <v>53</v>
      </c>
      <c r="C305" s="88">
        <f>SUM(D305+E305+F305+G305+H305+I305+J305)</f>
        <v>18000</v>
      </c>
      <c r="D305" s="95"/>
      <c r="E305" s="87"/>
      <c r="F305" s="95"/>
      <c r="G305" s="87">
        <v>18000</v>
      </c>
      <c r="H305" s="87"/>
      <c r="I305" s="95"/>
      <c r="J305" s="95"/>
      <c r="K305" s="95"/>
      <c r="L305" s="95"/>
    </row>
    <row r="306" spans="1:12" ht="12.75">
      <c r="A306" s="86">
        <v>4226</v>
      </c>
      <c r="B306" s="94" t="s">
        <v>54</v>
      </c>
      <c r="C306" s="88">
        <f>SUM(D306+E306+F306+G306+H306+I306+J306)</f>
        <v>2000</v>
      </c>
      <c r="D306" s="95"/>
      <c r="E306" s="87">
        <v>2000</v>
      </c>
      <c r="F306" s="95"/>
      <c r="G306" s="87"/>
      <c r="H306" s="87"/>
      <c r="I306" s="95"/>
      <c r="J306" s="95"/>
      <c r="K306" s="95"/>
      <c r="L306" s="95"/>
    </row>
    <row r="307" spans="1:12" ht="25.5">
      <c r="A307" s="93">
        <v>424</v>
      </c>
      <c r="B307" s="84" t="s">
        <v>38</v>
      </c>
      <c r="C307" s="88">
        <f>SUM(D307+E307+F307+G307+H307+I307+J307)</f>
        <v>4500</v>
      </c>
      <c r="D307" s="88"/>
      <c r="E307" s="88">
        <f aca="true" t="shared" si="104" ref="E307:J307">E308</f>
        <v>0</v>
      </c>
      <c r="F307" s="88">
        <f t="shared" si="104"/>
        <v>0</v>
      </c>
      <c r="G307" s="88">
        <f t="shared" si="104"/>
        <v>2000</v>
      </c>
      <c r="H307" s="88">
        <f t="shared" si="104"/>
        <v>2500</v>
      </c>
      <c r="I307" s="88">
        <f t="shared" si="104"/>
        <v>0</v>
      </c>
      <c r="J307" s="88">
        <f t="shared" si="104"/>
        <v>0</v>
      </c>
      <c r="K307" s="88">
        <v>0</v>
      </c>
      <c r="L307" s="88">
        <v>0</v>
      </c>
    </row>
    <row r="308" spans="1:12" ht="12.75">
      <c r="A308" s="86">
        <v>4241</v>
      </c>
      <c r="B308" s="94" t="s">
        <v>55</v>
      </c>
      <c r="C308" s="88">
        <f>SUM(D308+E308+F308+G308+H308+I308+J308)</f>
        <v>4500</v>
      </c>
      <c r="D308" s="87"/>
      <c r="E308" s="95"/>
      <c r="F308" s="95"/>
      <c r="G308" s="87">
        <v>2000</v>
      </c>
      <c r="H308" s="87">
        <v>2500</v>
      </c>
      <c r="I308" s="95"/>
      <c r="J308" s="95"/>
      <c r="K308" s="95"/>
      <c r="L308" s="95"/>
    </row>
    <row r="309" spans="1:12" ht="12.75">
      <c r="A309" s="93"/>
      <c r="B309" s="84" t="s">
        <v>88</v>
      </c>
      <c r="C309" s="88">
        <f aca="true" t="shared" si="105" ref="C309:L309">C262+C302</f>
        <v>238990</v>
      </c>
      <c r="D309" s="88"/>
      <c r="E309" s="88">
        <f t="shared" si="105"/>
        <v>35790</v>
      </c>
      <c r="F309" s="88">
        <f t="shared" si="105"/>
        <v>178700</v>
      </c>
      <c r="G309" s="88">
        <f t="shared" si="105"/>
        <v>20000</v>
      </c>
      <c r="H309" s="88">
        <f t="shared" si="105"/>
        <v>4500</v>
      </c>
      <c r="I309" s="88">
        <f t="shared" si="105"/>
        <v>0</v>
      </c>
      <c r="J309" s="88">
        <f t="shared" si="105"/>
        <v>0</v>
      </c>
      <c r="K309" s="88">
        <f t="shared" si="105"/>
        <v>238990</v>
      </c>
      <c r="L309" s="88">
        <f t="shared" si="105"/>
        <v>238990</v>
      </c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58"/>
  <sheetViews>
    <sheetView zoomScalePageLayoutView="0" workbookViewId="0" topLeftCell="A154">
      <selection activeCell="P308" sqref="P308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10" width="10.7109375" style="4" customWidth="1"/>
    <col min="11" max="12" width="7.421875" style="4" customWidth="1"/>
    <col min="13" max="14" width="9.28125" style="4" customWidth="1"/>
    <col min="15" max="15" width="7.57421875" style="4" bestFit="1" customWidth="1"/>
    <col min="16" max="16" width="7.57421875" style="4" customWidth="1"/>
    <col min="17" max="17" width="14.28125" style="4" customWidth="1"/>
    <col min="18" max="18" width="10.00390625" style="4" bestFit="1" customWidth="1"/>
    <col min="19" max="16384" width="11.421875" style="1" customWidth="1"/>
  </cols>
  <sheetData>
    <row r="1" spans="1:18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6" customFormat="1" ht="67.5">
      <c r="A3" s="101" t="s">
        <v>20</v>
      </c>
      <c r="B3" s="102" t="s">
        <v>21</v>
      </c>
      <c r="C3" s="5" t="s">
        <v>117</v>
      </c>
      <c r="D3" s="5" t="s">
        <v>128</v>
      </c>
      <c r="E3" s="64" t="s">
        <v>106</v>
      </c>
      <c r="F3" s="64" t="s">
        <v>107</v>
      </c>
      <c r="G3" s="64" t="s">
        <v>108</v>
      </c>
      <c r="H3" s="64" t="s">
        <v>109</v>
      </c>
      <c r="I3" s="64" t="s">
        <v>110</v>
      </c>
      <c r="J3" s="64" t="s">
        <v>111</v>
      </c>
      <c r="K3" s="64" t="s">
        <v>112</v>
      </c>
      <c r="L3" s="64" t="s">
        <v>113</v>
      </c>
      <c r="M3" s="64" t="s">
        <v>118</v>
      </c>
      <c r="N3" s="64" t="s">
        <v>119</v>
      </c>
      <c r="O3" s="64" t="s">
        <v>120</v>
      </c>
      <c r="P3" s="64" t="s">
        <v>121</v>
      </c>
      <c r="Q3" s="64" t="s">
        <v>16</v>
      </c>
      <c r="R3" s="64" t="s">
        <v>17</v>
      </c>
    </row>
    <row r="4" spans="1:18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6" customFormat="1" ht="12.75">
      <c r="A9" s="93">
        <v>3</v>
      </c>
      <c r="B9" s="84" t="s">
        <v>23</v>
      </c>
      <c r="C9" s="88">
        <f>C10+C18+C47</f>
        <v>750788</v>
      </c>
      <c r="D9" s="88">
        <f>D10+D18+D47</f>
        <v>750788</v>
      </c>
      <c r="E9" s="88">
        <f>E10+E18+E47</f>
        <v>750788</v>
      </c>
      <c r="F9" s="88">
        <f>F10+F18+F47</f>
        <v>750788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>
        <f>Q10+Q18+Q47</f>
        <v>0</v>
      </c>
      <c r="R9" s="88">
        <f>R10+R18+R47</f>
        <v>0</v>
      </c>
    </row>
    <row r="10" spans="1:18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>
        <f>SUM(E11+E13+E15)</f>
        <v>0</v>
      </c>
      <c r="F10" s="88">
        <f>SUM(F11+F13+F15)</f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>
        <f>SUM(Q11+Q13+Q15)</f>
        <v>0</v>
      </c>
      <c r="R10" s="88">
        <f>SUM(R11+R13+R15)</f>
        <v>0</v>
      </c>
    </row>
    <row r="11" spans="1:18" ht="12.75">
      <c r="A11" s="93">
        <v>311</v>
      </c>
      <c r="B11" s="84" t="s">
        <v>25</v>
      </c>
      <c r="C11" s="88">
        <f aca="true" t="shared" si="0" ref="C11:D16">SUM(E11+G11+I11+K11+O11+Q11+R11)</f>
        <v>0</v>
      </c>
      <c r="D11" s="88">
        <f t="shared" si="0"/>
        <v>0</v>
      </c>
      <c r="E11" s="88">
        <f>E12</f>
        <v>0</v>
      </c>
      <c r="F11" s="88">
        <f>F12</f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>
        <f>Q12</f>
        <v>0</v>
      </c>
      <c r="R11" s="88">
        <f>R12</f>
        <v>0</v>
      </c>
    </row>
    <row r="12" spans="1:18" ht="12.75">
      <c r="A12" s="86">
        <v>3111</v>
      </c>
      <c r="B12" s="94" t="s">
        <v>25</v>
      </c>
      <c r="C12" s="88">
        <f t="shared" si="0"/>
        <v>0</v>
      </c>
      <c r="D12" s="88">
        <f t="shared" si="0"/>
        <v>0</v>
      </c>
      <c r="E12" s="87"/>
      <c r="F12" s="87"/>
      <c r="G12" s="95"/>
      <c r="H12" s="95"/>
      <c r="I12" s="87"/>
      <c r="J12" s="87"/>
      <c r="K12" s="87"/>
      <c r="L12" s="87"/>
      <c r="M12" s="87"/>
      <c r="N12" s="87"/>
      <c r="O12" s="95"/>
      <c r="P12" s="95"/>
      <c r="Q12" s="95"/>
      <c r="R12" s="95"/>
    </row>
    <row r="13" spans="1:18" ht="12.75">
      <c r="A13" s="93">
        <v>312</v>
      </c>
      <c r="B13" s="84" t="s">
        <v>26</v>
      </c>
      <c r="C13" s="88">
        <f t="shared" si="0"/>
        <v>0</v>
      </c>
      <c r="D13" s="88">
        <f t="shared" si="0"/>
        <v>0</v>
      </c>
      <c r="E13" s="88">
        <f>E14</f>
        <v>0</v>
      </c>
      <c r="F13" s="88">
        <f>F14</f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>
        <f>Q14</f>
        <v>0</v>
      </c>
      <c r="R13" s="88">
        <f>R14</f>
        <v>0</v>
      </c>
    </row>
    <row r="14" spans="1:18" ht="12.75">
      <c r="A14" s="86">
        <v>3121</v>
      </c>
      <c r="B14" s="94" t="s">
        <v>26</v>
      </c>
      <c r="C14" s="88">
        <f t="shared" si="0"/>
        <v>0</v>
      </c>
      <c r="D14" s="88">
        <f t="shared" si="0"/>
        <v>0</v>
      </c>
      <c r="E14" s="95"/>
      <c r="F14" s="95"/>
      <c r="G14" s="95"/>
      <c r="H14" s="95"/>
      <c r="I14" s="95"/>
      <c r="J14" s="95"/>
      <c r="K14" s="87"/>
      <c r="L14" s="87"/>
      <c r="M14" s="87"/>
      <c r="N14" s="87"/>
      <c r="O14" s="95"/>
      <c r="P14" s="95"/>
      <c r="Q14" s="95"/>
      <c r="R14" s="95"/>
    </row>
    <row r="15" spans="1:18" ht="12.75">
      <c r="A15" s="93">
        <v>313</v>
      </c>
      <c r="B15" s="84" t="s">
        <v>27</v>
      </c>
      <c r="C15" s="88">
        <f t="shared" si="0"/>
        <v>0</v>
      </c>
      <c r="D15" s="88">
        <f t="shared" si="0"/>
        <v>0</v>
      </c>
      <c r="E15" s="88">
        <f>E16</f>
        <v>0</v>
      </c>
      <c r="F15" s="88">
        <f>F16</f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>
        <f>Q16</f>
        <v>0</v>
      </c>
      <c r="R15" s="88">
        <f>R16</f>
        <v>0</v>
      </c>
    </row>
    <row r="16" spans="1:18" ht="12.75">
      <c r="A16" s="86">
        <v>3132</v>
      </c>
      <c r="B16" s="94" t="s">
        <v>97</v>
      </c>
      <c r="C16" s="88">
        <f t="shared" si="0"/>
        <v>0</v>
      </c>
      <c r="D16" s="88">
        <f t="shared" si="0"/>
        <v>0</v>
      </c>
      <c r="E16" s="88">
        <v>0</v>
      </c>
      <c r="F16" s="88">
        <v>0</v>
      </c>
      <c r="G16" s="95"/>
      <c r="H16" s="95"/>
      <c r="I16" s="87"/>
      <c r="J16" s="87"/>
      <c r="K16" s="87"/>
      <c r="L16" s="87"/>
      <c r="M16" s="87"/>
      <c r="N16" s="87"/>
      <c r="O16" s="95"/>
      <c r="P16" s="95"/>
      <c r="Q16" s="95"/>
      <c r="R16" s="95"/>
    </row>
    <row r="17" spans="1:18" ht="12.75">
      <c r="A17" s="86">
        <v>3133</v>
      </c>
      <c r="B17" s="94" t="s">
        <v>98</v>
      </c>
      <c r="C17" s="88">
        <v>0</v>
      </c>
      <c r="D17" s="88">
        <v>0</v>
      </c>
      <c r="E17" s="88">
        <v>0</v>
      </c>
      <c r="F17" s="88">
        <v>0</v>
      </c>
      <c r="G17" s="95"/>
      <c r="H17" s="95"/>
      <c r="I17" s="87"/>
      <c r="J17" s="87"/>
      <c r="K17" s="87"/>
      <c r="L17" s="87"/>
      <c r="M17" s="87"/>
      <c r="N17" s="87"/>
      <c r="O17" s="95"/>
      <c r="P17" s="95"/>
      <c r="Q17" s="95"/>
      <c r="R17" s="95"/>
    </row>
    <row r="18" spans="1:18" s="6" customFormat="1" ht="12.75">
      <c r="A18" s="93">
        <v>32</v>
      </c>
      <c r="B18" s="84" t="s">
        <v>28</v>
      </c>
      <c r="C18" s="88">
        <f>SUM(C19+C24+C31+C41+C42)</f>
        <v>747488</v>
      </c>
      <c r="D18" s="88">
        <f>SUM(D19+D24+D31+D41+D42)</f>
        <v>747488</v>
      </c>
      <c r="E18" s="88">
        <f>SUM(E19+E24+E31+E41+E42)</f>
        <v>747488</v>
      </c>
      <c r="F18" s="88">
        <f>SUM(F19+F24+F31+F41+F42)</f>
        <v>747488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>
        <f>SUM(Q19+Q24+Q31+Q41+Q42)</f>
        <v>0</v>
      </c>
      <c r="R18" s="88">
        <f>SUM(R19+R24+R31+R41+R42)</f>
        <v>0</v>
      </c>
    </row>
    <row r="19" spans="1:18" ht="12.75">
      <c r="A19" s="93">
        <v>321</v>
      </c>
      <c r="B19" s="84" t="s">
        <v>29</v>
      </c>
      <c r="C19" s="88">
        <f aca="true" t="shared" si="1" ref="C19:D30">SUM(E19+G19+I19+K19+O19+Q19+R19)</f>
        <v>32700</v>
      </c>
      <c r="D19" s="88">
        <f t="shared" si="1"/>
        <v>32700</v>
      </c>
      <c r="E19" s="88">
        <v>32700</v>
      </c>
      <c r="F19" s="88">
        <v>32700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>
        <f>SUM(Q20:Q23)</f>
        <v>0</v>
      </c>
      <c r="R19" s="88">
        <f>SUM(R20:R23)</f>
        <v>0</v>
      </c>
    </row>
    <row r="20" spans="1:18" ht="12.75">
      <c r="A20" s="86">
        <v>3211</v>
      </c>
      <c r="B20" s="94" t="s">
        <v>56</v>
      </c>
      <c r="C20" s="88">
        <f t="shared" si="1"/>
        <v>0</v>
      </c>
      <c r="D20" s="88">
        <f t="shared" si="1"/>
        <v>0</v>
      </c>
      <c r="E20" s="87"/>
      <c r="F20" s="87"/>
      <c r="G20" s="95"/>
      <c r="H20" s="95"/>
      <c r="I20" s="95"/>
      <c r="J20" s="95"/>
      <c r="K20" s="87"/>
      <c r="L20" s="87"/>
      <c r="M20" s="87"/>
      <c r="N20" s="87"/>
      <c r="O20" s="95"/>
      <c r="P20" s="95"/>
      <c r="Q20" s="95"/>
      <c r="R20" s="95"/>
    </row>
    <row r="21" spans="1:18" ht="25.5">
      <c r="A21" s="86">
        <v>3212</v>
      </c>
      <c r="B21" s="94" t="s">
        <v>59</v>
      </c>
      <c r="C21" s="88">
        <f t="shared" si="1"/>
        <v>0</v>
      </c>
      <c r="D21" s="88">
        <f t="shared" si="1"/>
        <v>0</v>
      </c>
      <c r="E21" s="87"/>
      <c r="F21" s="87"/>
      <c r="G21" s="95"/>
      <c r="H21" s="95"/>
      <c r="I21" s="95"/>
      <c r="J21" s="95"/>
      <c r="K21" s="87"/>
      <c r="L21" s="87"/>
      <c r="M21" s="87"/>
      <c r="N21" s="87"/>
      <c r="O21" s="95"/>
      <c r="P21" s="95"/>
      <c r="Q21" s="95"/>
      <c r="R21" s="95"/>
    </row>
    <row r="22" spans="1:18" ht="12.75">
      <c r="A22" s="86">
        <v>3213</v>
      </c>
      <c r="B22" s="94" t="s">
        <v>57</v>
      </c>
      <c r="C22" s="88">
        <f t="shared" si="1"/>
        <v>0</v>
      </c>
      <c r="D22" s="88">
        <f t="shared" si="1"/>
        <v>0</v>
      </c>
      <c r="E22" s="87"/>
      <c r="F22" s="87"/>
      <c r="G22" s="95"/>
      <c r="H22" s="95"/>
      <c r="I22" s="95"/>
      <c r="J22" s="95"/>
      <c r="K22" s="87"/>
      <c r="L22" s="87"/>
      <c r="M22" s="87"/>
      <c r="N22" s="87"/>
      <c r="O22" s="95"/>
      <c r="P22" s="95"/>
      <c r="Q22" s="95"/>
      <c r="R22" s="95"/>
    </row>
    <row r="23" spans="1:18" ht="12.75">
      <c r="A23" s="86">
        <v>3214</v>
      </c>
      <c r="B23" s="94" t="s">
        <v>58</v>
      </c>
      <c r="C23" s="88">
        <f t="shared" si="1"/>
        <v>0</v>
      </c>
      <c r="D23" s="88">
        <f t="shared" si="1"/>
        <v>0</v>
      </c>
      <c r="E23" s="87"/>
      <c r="F23" s="87"/>
      <c r="G23" s="95"/>
      <c r="H23" s="95"/>
      <c r="I23" s="95"/>
      <c r="J23" s="95"/>
      <c r="K23" s="87"/>
      <c r="L23" s="87"/>
      <c r="M23" s="87"/>
      <c r="N23" s="87"/>
      <c r="O23" s="95"/>
      <c r="P23" s="95"/>
      <c r="Q23" s="95"/>
      <c r="R23" s="95"/>
    </row>
    <row r="24" spans="1:18" ht="12.75">
      <c r="A24" s="93">
        <v>322</v>
      </c>
      <c r="B24" s="84" t="s">
        <v>30</v>
      </c>
      <c r="C24" s="88">
        <f t="shared" si="1"/>
        <v>227800</v>
      </c>
      <c r="D24" s="88">
        <f t="shared" si="1"/>
        <v>227800</v>
      </c>
      <c r="E24" s="88">
        <v>227800</v>
      </c>
      <c r="F24" s="88">
        <v>227800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>
        <f>SUM(Q25:Q30)</f>
        <v>0</v>
      </c>
      <c r="R24" s="88">
        <f>SUM(R25:R30)</f>
        <v>0</v>
      </c>
    </row>
    <row r="25" spans="1:18" ht="14.25" customHeight="1">
      <c r="A25" s="86">
        <v>3221</v>
      </c>
      <c r="B25" s="94" t="s">
        <v>60</v>
      </c>
      <c r="C25" s="88">
        <f t="shared" si="1"/>
        <v>0</v>
      </c>
      <c r="D25" s="88">
        <f t="shared" si="1"/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95"/>
      <c r="R25" s="95"/>
    </row>
    <row r="26" spans="1:18" ht="12.75">
      <c r="A26" s="86">
        <v>3222</v>
      </c>
      <c r="B26" s="94" t="s">
        <v>61</v>
      </c>
      <c r="C26" s="88">
        <f t="shared" si="1"/>
        <v>0</v>
      </c>
      <c r="D26" s="88">
        <f t="shared" si="1"/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95"/>
      <c r="R26" s="95"/>
    </row>
    <row r="27" spans="1:18" ht="12.75">
      <c r="A27" s="86">
        <v>3223</v>
      </c>
      <c r="B27" s="94" t="s">
        <v>62</v>
      </c>
      <c r="C27" s="88">
        <f t="shared" si="1"/>
        <v>0</v>
      </c>
      <c r="D27" s="88">
        <f t="shared" si="1"/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95"/>
      <c r="R27" s="95"/>
    </row>
    <row r="28" spans="1:18" ht="14.25" customHeight="1">
      <c r="A28" s="86">
        <v>3224</v>
      </c>
      <c r="B28" s="94" t="s">
        <v>63</v>
      </c>
      <c r="C28" s="88">
        <f t="shared" si="1"/>
        <v>0</v>
      </c>
      <c r="D28" s="88">
        <f t="shared" si="1"/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95"/>
      <c r="R28" s="95"/>
    </row>
    <row r="29" spans="1:18" ht="12.75">
      <c r="A29" s="86">
        <v>3225</v>
      </c>
      <c r="B29" s="94" t="s">
        <v>64</v>
      </c>
      <c r="C29" s="88">
        <f t="shared" si="1"/>
        <v>0</v>
      </c>
      <c r="D29" s="88">
        <f t="shared" si="1"/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95"/>
      <c r="R29" s="95"/>
    </row>
    <row r="30" spans="1:18" ht="13.5" customHeight="1">
      <c r="A30" s="86">
        <v>3227</v>
      </c>
      <c r="B30" s="94" t="s">
        <v>65</v>
      </c>
      <c r="C30" s="88">
        <f t="shared" si="1"/>
        <v>0</v>
      </c>
      <c r="D30" s="88">
        <f t="shared" si="1"/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5"/>
      <c r="R30" s="95"/>
    </row>
    <row r="31" spans="1:18" ht="12.75">
      <c r="A31" s="93">
        <v>323</v>
      </c>
      <c r="B31" s="84" t="s">
        <v>31</v>
      </c>
      <c r="C31" s="88">
        <f>SUM(E31+G31+I31+K31+O31+Q31+R31)</f>
        <v>473138</v>
      </c>
      <c r="D31" s="88">
        <f>SUM(F31+H31+J31+L31+P31+R31+S31)</f>
        <v>473138</v>
      </c>
      <c r="E31" s="88">
        <v>473138</v>
      </c>
      <c r="F31" s="88">
        <v>473138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>
        <f>SUM(Q32:Q40)</f>
        <v>0</v>
      </c>
      <c r="R31" s="88">
        <f>SUM(R32:R40)</f>
        <v>0</v>
      </c>
    </row>
    <row r="32" spans="1:18" ht="12.75">
      <c r="A32" s="86">
        <v>3231</v>
      </c>
      <c r="B32" s="94" t="s">
        <v>66</v>
      </c>
      <c r="C32" s="88">
        <f aca="true" t="shared" si="2" ref="C32:D46">SUM(E32+G32+I32+K32+O32+Q32+R32)</f>
        <v>0</v>
      </c>
      <c r="D32" s="88">
        <f t="shared" si="2"/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95"/>
      <c r="P32" s="95"/>
      <c r="Q32" s="95"/>
      <c r="R32" s="95"/>
    </row>
    <row r="33" spans="1:18" ht="12.75">
      <c r="A33" s="86">
        <v>3232</v>
      </c>
      <c r="B33" s="94" t="s">
        <v>67</v>
      </c>
      <c r="C33" s="88">
        <f t="shared" si="2"/>
        <v>0</v>
      </c>
      <c r="D33" s="88">
        <f t="shared" si="2"/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95"/>
      <c r="P33" s="95"/>
      <c r="Q33" s="95"/>
      <c r="R33" s="95"/>
    </row>
    <row r="34" spans="1:18" ht="12.75">
      <c r="A34" s="86">
        <v>3233</v>
      </c>
      <c r="B34" s="94" t="s">
        <v>68</v>
      </c>
      <c r="C34" s="88">
        <f t="shared" si="2"/>
        <v>0</v>
      </c>
      <c r="D34" s="88">
        <f t="shared" si="2"/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5"/>
      <c r="P34" s="95"/>
      <c r="Q34" s="95"/>
      <c r="R34" s="95"/>
    </row>
    <row r="35" spans="1:18" ht="12.75">
      <c r="A35" s="86">
        <v>3234</v>
      </c>
      <c r="B35" s="94" t="s">
        <v>69</v>
      </c>
      <c r="C35" s="88">
        <f t="shared" si="2"/>
        <v>0</v>
      </c>
      <c r="D35" s="88">
        <f t="shared" si="2"/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5"/>
      <c r="P35" s="95"/>
      <c r="Q35" s="95"/>
      <c r="R35" s="95"/>
    </row>
    <row r="36" spans="1:18" ht="12.75">
      <c r="A36" s="86">
        <v>3235</v>
      </c>
      <c r="B36" s="94" t="s">
        <v>70</v>
      </c>
      <c r="C36" s="88">
        <f t="shared" si="2"/>
        <v>0</v>
      </c>
      <c r="D36" s="88">
        <f t="shared" si="2"/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5"/>
      <c r="P36" s="95"/>
      <c r="Q36" s="95"/>
      <c r="R36" s="95"/>
    </row>
    <row r="37" spans="1:18" ht="12.75">
      <c r="A37" s="86">
        <v>3236</v>
      </c>
      <c r="B37" s="94" t="s">
        <v>71</v>
      </c>
      <c r="C37" s="88">
        <f t="shared" si="2"/>
        <v>0</v>
      </c>
      <c r="D37" s="88">
        <f t="shared" si="2"/>
        <v>0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95"/>
      <c r="P37" s="95"/>
      <c r="Q37" s="95"/>
      <c r="R37" s="95"/>
    </row>
    <row r="38" spans="1:18" ht="12.75">
      <c r="A38" s="86">
        <v>3237</v>
      </c>
      <c r="B38" s="94" t="s">
        <v>72</v>
      </c>
      <c r="C38" s="88">
        <f t="shared" si="2"/>
        <v>0</v>
      </c>
      <c r="D38" s="88">
        <f t="shared" si="2"/>
        <v>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95"/>
      <c r="P38" s="95"/>
      <c r="Q38" s="95"/>
      <c r="R38" s="95"/>
    </row>
    <row r="39" spans="1:18" ht="12.75">
      <c r="A39" s="86">
        <v>3238</v>
      </c>
      <c r="B39" s="94" t="s">
        <v>73</v>
      </c>
      <c r="C39" s="88">
        <f t="shared" si="2"/>
        <v>0</v>
      </c>
      <c r="D39" s="88">
        <f t="shared" si="2"/>
        <v>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5"/>
      <c r="P39" s="95"/>
      <c r="Q39" s="95"/>
      <c r="R39" s="95"/>
    </row>
    <row r="40" spans="1:18" ht="12.75">
      <c r="A40" s="86">
        <v>3239</v>
      </c>
      <c r="B40" s="94" t="s">
        <v>74</v>
      </c>
      <c r="C40" s="88">
        <f t="shared" si="2"/>
        <v>0</v>
      </c>
      <c r="D40" s="88">
        <f t="shared" si="2"/>
        <v>0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95"/>
      <c r="P40" s="95"/>
      <c r="Q40" s="95"/>
      <c r="R40" s="95"/>
    </row>
    <row r="41" spans="1:18" ht="25.5" customHeight="1">
      <c r="A41" s="93">
        <v>324</v>
      </c>
      <c r="B41" s="84" t="s">
        <v>46</v>
      </c>
      <c r="C41" s="88">
        <f t="shared" si="2"/>
        <v>0</v>
      </c>
      <c r="D41" s="88">
        <f t="shared" si="2"/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5"/>
      <c r="P41" s="95"/>
      <c r="Q41" s="95"/>
      <c r="R41" s="95"/>
    </row>
    <row r="42" spans="1:18" ht="25.5">
      <c r="A42" s="93">
        <v>329</v>
      </c>
      <c r="B42" s="84" t="s">
        <v>32</v>
      </c>
      <c r="C42" s="88">
        <f t="shared" si="2"/>
        <v>13850</v>
      </c>
      <c r="D42" s="88">
        <f t="shared" si="2"/>
        <v>13850</v>
      </c>
      <c r="E42" s="88">
        <v>13850</v>
      </c>
      <c r="F42" s="88">
        <v>13850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>
        <f>SUM(Q43:Q46)</f>
        <v>0</v>
      </c>
      <c r="R42" s="88">
        <f>SUM(R43:R46)</f>
        <v>0</v>
      </c>
    </row>
    <row r="43" spans="1:18" ht="12.75">
      <c r="A43" s="86">
        <v>3293</v>
      </c>
      <c r="B43" s="94" t="s">
        <v>75</v>
      </c>
      <c r="C43" s="88">
        <f t="shared" si="2"/>
        <v>0</v>
      </c>
      <c r="D43" s="88">
        <f t="shared" si="2"/>
        <v>0</v>
      </c>
      <c r="E43" s="87"/>
      <c r="F43" s="87"/>
      <c r="G43" s="95"/>
      <c r="H43" s="95"/>
      <c r="I43" s="87"/>
      <c r="J43" s="87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86">
        <v>3294</v>
      </c>
      <c r="B44" s="94" t="s">
        <v>76</v>
      </c>
      <c r="C44" s="88">
        <f t="shared" si="2"/>
        <v>0</v>
      </c>
      <c r="D44" s="88">
        <f t="shared" si="2"/>
        <v>0</v>
      </c>
      <c r="E44" s="87"/>
      <c r="F44" s="87"/>
      <c r="G44" s="95"/>
      <c r="H44" s="95"/>
      <c r="I44" s="87"/>
      <c r="J44" s="87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86">
        <v>3295</v>
      </c>
      <c r="B45" s="94" t="s">
        <v>77</v>
      </c>
      <c r="C45" s="88">
        <f t="shared" si="2"/>
        <v>0</v>
      </c>
      <c r="D45" s="88">
        <f t="shared" si="2"/>
        <v>0</v>
      </c>
      <c r="E45" s="87"/>
      <c r="F45" s="87"/>
      <c r="G45" s="95"/>
      <c r="H45" s="95"/>
      <c r="I45" s="87"/>
      <c r="J45" s="87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86">
        <v>3299</v>
      </c>
      <c r="B46" s="94" t="s">
        <v>32</v>
      </c>
      <c r="C46" s="88">
        <f t="shared" si="2"/>
        <v>0</v>
      </c>
      <c r="D46" s="88">
        <f t="shared" si="2"/>
        <v>0</v>
      </c>
      <c r="E46" s="87"/>
      <c r="F46" s="87"/>
      <c r="G46" s="95"/>
      <c r="H46" s="95"/>
      <c r="I46" s="87"/>
      <c r="J46" s="87"/>
      <c r="K46" s="95"/>
      <c r="L46" s="95"/>
      <c r="M46" s="95"/>
      <c r="N46" s="95"/>
      <c r="O46" s="95"/>
      <c r="P46" s="95"/>
      <c r="Q46" s="95"/>
      <c r="R46" s="95"/>
    </row>
    <row r="47" spans="1:18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>
        <f>E48</f>
        <v>3300</v>
      </c>
      <c r="F47" s="88">
        <f>F48</f>
        <v>3300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>
        <f>Q48</f>
        <v>0</v>
      </c>
      <c r="R47" s="88">
        <f>R48</f>
        <v>0</v>
      </c>
    </row>
    <row r="48" spans="1:18" ht="12.75">
      <c r="A48" s="93">
        <v>343</v>
      </c>
      <c r="B48" s="84" t="s">
        <v>34</v>
      </c>
      <c r="C48" s="88">
        <f>SUM(E48+G48+I48+K48+O48+Q48+R48)</f>
        <v>3300</v>
      </c>
      <c r="D48" s="88">
        <f>SUM(F48+H48+J48+L48+P48+R48+S48)</f>
        <v>3300</v>
      </c>
      <c r="E48" s="88">
        <v>3300</v>
      </c>
      <c r="F48" s="88">
        <v>3300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>
        <f>Q49</f>
        <v>0</v>
      </c>
      <c r="R48" s="88">
        <f>R49</f>
        <v>0</v>
      </c>
    </row>
    <row r="49" spans="1:18" ht="12.75">
      <c r="A49" s="86">
        <v>3431</v>
      </c>
      <c r="B49" s="94" t="s">
        <v>78</v>
      </c>
      <c r="C49" s="88">
        <f>SUM(E49+G49+I49+K49+O49+Q49+R49)</f>
        <v>0</v>
      </c>
      <c r="D49" s="88">
        <f>SUM(F49+H49+J49+L49+P49+R49+S49)</f>
        <v>0</v>
      </c>
      <c r="E49" s="87"/>
      <c r="F49" s="87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6" customFormat="1" ht="25.5">
      <c r="A50" s="93">
        <v>4</v>
      </c>
      <c r="B50" s="84" t="s">
        <v>36</v>
      </c>
      <c r="C50" s="88">
        <f>C51</f>
        <v>0</v>
      </c>
      <c r="D50" s="88">
        <f>D51</f>
        <v>0</v>
      </c>
      <c r="E50" s="88">
        <f>E51</f>
        <v>0</v>
      </c>
      <c r="F50" s="88">
        <f>F51</f>
        <v>0</v>
      </c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>
        <f>Q51</f>
        <v>0</v>
      </c>
      <c r="R50" s="88">
        <f>R51</f>
        <v>0</v>
      </c>
    </row>
    <row r="51" spans="1:18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>
        <f>SUM(E52+E55)</f>
        <v>0</v>
      </c>
      <c r="F51" s="88">
        <f>SUM(F52+F55)</f>
        <v>0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>
        <f>SUM(Q52+Q55)</f>
        <v>0</v>
      </c>
      <c r="R51" s="88">
        <f>SUM(R52+R55)</f>
        <v>0</v>
      </c>
    </row>
    <row r="52" spans="1:18" ht="12.75">
      <c r="A52" s="93">
        <v>422</v>
      </c>
      <c r="B52" s="84" t="s">
        <v>35</v>
      </c>
      <c r="C52" s="88">
        <f aca="true" t="shared" si="3" ref="C52:D56">SUM(E52+G52+I52+K52+O52+Q52+R52)</f>
        <v>0</v>
      </c>
      <c r="D52" s="88">
        <f t="shared" si="3"/>
        <v>0</v>
      </c>
      <c r="E52" s="88">
        <f>SUM(E53:E54)</f>
        <v>0</v>
      </c>
      <c r="F52" s="88">
        <f>SUM(F53:F54)</f>
        <v>0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>
        <f>SUM(Q53:Q54)</f>
        <v>0</v>
      </c>
      <c r="R52" s="88">
        <f>SUM(R53:R54)</f>
        <v>0</v>
      </c>
    </row>
    <row r="53" spans="1:18" ht="12.75">
      <c r="A53" s="86">
        <v>4221</v>
      </c>
      <c r="B53" s="94" t="s">
        <v>53</v>
      </c>
      <c r="C53" s="88">
        <f t="shared" si="3"/>
        <v>0</v>
      </c>
      <c r="D53" s="88">
        <f t="shared" si="3"/>
        <v>0</v>
      </c>
      <c r="E53" s="95"/>
      <c r="F53" s="95"/>
      <c r="G53" s="87"/>
      <c r="H53" s="87"/>
      <c r="I53" s="95"/>
      <c r="J53" s="95"/>
      <c r="K53" s="87"/>
      <c r="L53" s="87"/>
      <c r="M53" s="87"/>
      <c r="N53" s="87"/>
      <c r="O53" s="87"/>
      <c r="P53" s="87"/>
      <c r="Q53" s="95"/>
      <c r="R53" s="95"/>
    </row>
    <row r="54" spans="1:18" ht="12.75">
      <c r="A54" s="86">
        <v>4226</v>
      </c>
      <c r="B54" s="94" t="s">
        <v>54</v>
      </c>
      <c r="C54" s="88">
        <f t="shared" si="3"/>
        <v>0</v>
      </c>
      <c r="D54" s="88">
        <f t="shared" si="3"/>
        <v>0</v>
      </c>
      <c r="E54" s="95"/>
      <c r="F54" s="95"/>
      <c r="G54" s="87"/>
      <c r="H54" s="87"/>
      <c r="I54" s="95"/>
      <c r="J54" s="95"/>
      <c r="K54" s="87"/>
      <c r="L54" s="87"/>
      <c r="M54" s="87"/>
      <c r="N54" s="87"/>
      <c r="O54" s="87"/>
      <c r="P54" s="87"/>
      <c r="Q54" s="95"/>
      <c r="R54" s="95"/>
    </row>
    <row r="55" spans="1:18" ht="25.5">
      <c r="A55" s="93">
        <v>424</v>
      </c>
      <c r="B55" s="84" t="s">
        <v>38</v>
      </c>
      <c r="C55" s="88">
        <f t="shared" si="3"/>
        <v>0</v>
      </c>
      <c r="D55" s="88">
        <f t="shared" si="3"/>
        <v>0</v>
      </c>
      <c r="E55" s="88">
        <f>E56</f>
        <v>0</v>
      </c>
      <c r="F55" s="88">
        <f>F56</f>
        <v>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>
        <f>Q56</f>
        <v>0</v>
      </c>
      <c r="R55" s="88">
        <f>R56</f>
        <v>0</v>
      </c>
    </row>
    <row r="56" spans="1:18" ht="12.75">
      <c r="A56" s="86">
        <v>4241</v>
      </c>
      <c r="B56" s="94" t="s">
        <v>55</v>
      </c>
      <c r="C56" s="88">
        <f t="shared" si="3"/>
        <v>0</v>
      </c>
      <c r="D56" s="88">
        <f t="shared" si="3"/>
        <v>0</v>
      </c>
      <c r="E56" s="87"/>
      <c r="F56" s="87"/>
      <c r="G56" s="95"/>
      <c r="H56" s="95"/>
      <c r="I56" s="95"/>
      <c r="J56" s="95"/>
      <c r="K56" s="87"/>
      <c r="L56" s="87"/>
      <c r="M56" s="87"/>
      <c r="N56" s="87"/>
      <c r="O56" s="87"/>
      <c r="P56" s="87"/>
      <c r="Q56" s="95"/>
      <c r="R56" s="95"/>
    </row>
    <row r="57" spans="1:18" ht="12.75">
      <c r="A57" s="93"/>
      <c r="B57" s="84" t="s">
        <v>88</v>
      </c>
      <c r="C57" s="88">
        <f aca="true" t="shared" si="4" ref="C57:R57">C9+C50</f>
        <v>750788</v>
      </c>
      <c r="D57" s="88">
        <f>D9+D50</f>
        <v>750788</v>
      </c>
      <c r="E57" s="88">
        <f t="shared" si="4"/>
        <v>750788</v>
      </c>
      <c r="F57" s="88">
        <f>F9+F50</f>
        <v>750788</v>
      </c>
      <c r="G57" s="88">
        <f t="shared" si="4"/>
        <v>0</v>
      </c>
      <c r="H57" s="88">
        <f>H9+H50</f>
        <v>0</v>
      </c>
      <c r="I57" s="88">
        <f t="shared" si="4"/>
        <v>0</v>
      </c>
      <c r="J57" s="88">
        <f>J9+J50</f>
        <v>0</v>
      </c>
      <c r="K57" s="88">
        <f t="shared" si="4"/>
        <v>0</v>
      </c>
      <c r="L57" s="88">
        <f>L9+L50</f>
        <v>0</v>
      </c>
      <c r="M57" s="88"/>
      <c r="N57" s="88"/>
      <c r="O57" s="88">
        <f t="shared" si="4"/>
        <v>0</v>
      </c>
      <c r="P57" s="88">
        <f>P9+P50</f>
        <v>0</v>
      </c>
      <c r="Q57" s="88">
        <f t="shared" si="4"/>
        <v>0</v>
      </c>
      <c r="R57" s="88">
        <f t="shared" si="4"/>
        <v>0</v>
      </c>
    </row>
    <row r="58" spans="1:18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s="6" customFormat="1" ht="12.75">
      <c r="A60" s="93">
        <v>3</v>
      </c>
      <c r="B60" s="84" t="s">
        <v>23</v>
      </c>
      <c r="C60" s="88">
        <f aca="true" t="shared" si="5" ref="C60:R60">C61+C69+C98</f>
        <v>145115</v>
      </c>
      <c r="D60" s="88">
        <f>D61+D69+D98</f>
        <v>145115</v>
      </c>
      <c r="E60" s="88">
        <f t="shared" si="5"/>
        <v>0</v>
      </c>
      <c r="F60" s="88">
        <f>F61+F69+F98</f>
        <v>0</v>
      </c>
      <c r="G60" s="88">
        <f t="shared" si="5"/>
        <v>0</v>
      </c>
      <c r="H60" s="88">
        <f>H61+H69+H98</f>
        <v>0</v>
      </c>
      <c r="I60" s="88">
        <f t="shared" si="5"/>
        <v>57400</v>
      </c>
      <c r="J60" s="88">
        <f>J61+J69+J98</f>
        <v>57400</v>
      </c>
      <c r="K60" s="88">
        <f t="shared" si="5"/>
        <v>87715</v>
      </c>
      <c r="L60" s="88">
        <f>L61+L69+L98</f>
        <v>87715</v>
      </c>
      <c r="M60" s="88"/>
      <c r="N60" s="88"/>
      <c r="O60" s="88">
        <f t="shared" si="5"/>
        <v>0</v>
      </c>
      <c r="P60" s="88">
        <f>P61+P69+P98</f>
        <v>0</v>
      </c>
      <c r="Q60" s="88">
        <f t="shared" si="5"/>
        <v>0</v>
      </c>
      <c r="R60" s="88">
        <f t="shared" si="5"/>
        <v>0</v>
      </c>
    </row>
    <row r="61" spans="1:18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98315</v>
      </c>
      <c r="E61" s="88">
        <f>SUM(E62+E64+E66)</f>
        <v>0</v>
      </c>
      <c r="F61" s="88">
        <f>SUM(F62+F64+F66)</f>
        <v>0</v>
      </c>
      <c r="G61" s="88">
        <f aca="true" t="shared" si="6" ref="G61:R61">SUM(G62+G64+G66)</f>
        <v>0</v>
      </c>
      <c r="H61" s="88">
        <f>SUM(H62+H64+H66)</f>
        <v>0</v>
      </c>
      <c r="I61" s="88">
        <f t="shared" si="6"/>
        <v>16000</v>
      </c>
      <c r="J61" s="88">
        <f>SUM(J62+J64+J66)</f>
        <v>16000</v>
      </c>
      <c r="K61" s="88">
        <f t="shared" si="6"/>
        <v>82315</v>
      </c>
      <c r="L61" s="88">
        <f>SUM(L62+L64+L66)</f>
        <v>82315</v>
      </c>
      <c r="M61" s="88"/>
      <c r="N61" s="88"/>
      <c r="O61" s="88">
        <f t="shared" si="6"/>
        <v>0</v>
      </c>
      <c r="P61" s="88">
        <f>SUM(P62+P64+P66)</f>
        <v>0</v>
      </c>
      <c r="Q61" s="88">
        <f t="shared" si="6"/>
        <v>0</v>
      </c>
      <c r="R61" s="88">
        <f t="shared" si="6"/>
        <v>0</v>
      </c>
    </row>
    <row r="62" spans="1:18" ht="12.75">
      <c r="A62" s="93">
        <v>311</v>
      </c>
      <c r="B62" s="84" t="s">
        <v>25</v>
      </c>
      <c r="C62" s="88">
        <f aca="true" t="shared" si="7" ref="C62:D68">SUM(E62+G62+I62+K62+O62+Q62+R62)</f>
        <v>95058</v>
      </c>
      <c r="D62" s="88">
        <f t="shared" si="7"/>
        <v>95058</v>
      </c>
      <c r="E62" s="88">
        <f>E63</f>
        <v>0</v>
      </c>
      <c r="F62" s="88">
        <f>F63</f>
        <v>0</v>
      </c>
      <c r="G62" s="88">
        <f aca="true" t="shared" si="8" ref="G62:R62">G63</f>
        <v>0</v>
      </c>
      <c r="H62" s="88">
        <f t="shared" si="8"/>
        <v>0</v>
      </c>
      <c r="I62" s="88">
        <v>16000</v>
      </c>
      <c r="J62" s="88">
        <v>16000</v>
      </c>
      <c r="K62" s="88">
        <v>79058</v>
      </c>
      <c r="L62" s="88">
        <v>79058</v>
      </c>
      <c r="M62" s="88"/>
      <c r="N62" s="88"/>
      <c r="O62" s="88">
        <f t="shared" si="8"/>
        <v>0</v>
      </c>
      <c r="P62" s="88">
        <f t="shared" si="8"/>
        <v>0</v>
      </c>
      <c r="Q62" s="88">
        <f t="shared" si="8"/>
        <v>0</v>
      </c>
      <c r="R62" s="88">
        <f t="shared" si="8"/>
        <v>0</v>
      </c>
    </row>
    <row r="63" spans="1:18" ht="12.75">
      <c r="A63" s="86">
        <v>3111</v>
      </c>
      <c r="B63" s="94" t="s">
        <v>25</v>
      </c>
      <c r="C63" s="88">
        <f t="shared" si="7"/>
        <v>0</v>
      </c>
      <c r="D63" s="88">
        <f t="shared" si="7"/>
        <v>0</v>
      </c>
      <c r="E63" s="87"/>
      <c r="F63" s="87"/>
      <c r="G63" s="95"/>
      <c r="H63" s="95"/>
      <c r="I63" s="87"/>
      <c r="J63" s="87"/>
      <c r="K63" s="87"/>
      <c r="L63" s="87"/>
      <c r="M63" s="87"/>
      <c r="N63" s="87"/>
      <c r="O63" s="95"/>
      <c r="P63" s="95"/>
      <c r="Q63" s="95"/>
      <c r="R63" s="95"/>
    </row>
    <row r="64" spans="1:18" ht="12.75">
      <c r="A64" s="93">
        <v>312</v>
      </c>
      <c r="B64" s="84" t="s">
        <v>26</v>
      </c>
      <c r="C64" s="88">
        <f t="shared" si="7"/>
        <v>2500</v>
      </c>
      <c r="D64" s="88">
        <f t="shared" si="7"/>
        <v>2500</v>
      </c>
      <c r="E64" s="88">
        <f>E65</f>
        <v>0</v>
      </c>
      <c r="F64" s="88">
        <f>F65</f>
        <v>0</v>
      </c>
      <c r="G64" s="88">
        <f aca="true" t="shared" si="9" ref="G64:R64">G65</f>
        <v>0</v>
      </c>
      <c r="H64" s="88">
        <f t="shared" si="9"/>
        <v>0</v>
      </c>
      <c r="I64" s="88">
        <f t="shared" si="9"/>
        <v>0</v>
      </c>
      <c r="J64" s="88">
        <f t="shared" si="9"/>
        <v>0</v>
      </c>
      <c r="K64" s="88">
        <v>2500</v>
      </c>
      <c r="L64" s="88">
        <v>2500</v>
      </c>
      <c r="M64" s="88"/>
      <c r="N64" s="88"/>
      <c r="O64" s="88">
        <f t="shared" si="9"/>
        <v>0</v>
      </c>
      <c r="P64" s="88">
        <f t="shared" si="9"/>
        <v>0</v>
      </c>
      <c r="Q64" s="88">
        <f t="shared" si="9"/>
        <v>0</v>
      </c>
      <c r="R64" s="88">
        <f t="shared" si="9"/>
        <v>0</v>
      </c>
    </row>
    <row r="65" spans="1:18" s="6" customFormat="1" ht="12.75" customHeight="1">
      <c r="A65" s="86">
        <v>3121</v>
      </c>
      <c r="B65" s="94" t="s">
        <v>26</v>
      </c>
      <c r="C65" s="88">
        <f t="shared" si="7"/>
        <v>0</v>
      </c>
      <c r="D65" s="88">
        <f t="shared" si="7"/>
        <v>0</v>
      </c>
      <c r="E65" s="95"/>
      <c r="F65" s="95"/>
      <c r="G65" s="95"/>
      <c r="H65" s="95"/>
      <c r="I65" s="95"/>
      <c r="J65" s="95"/>
      <c r="K65" s="87"/>
      <c r="L65" s="87"/>
      <c r="M65" s="87"/>
      <c r="N65" s="87"/>
      <c r="O65" s="95"/>
      <c r="P65" s="95"/>
      <c r="Q65" s="95"/>
      <c r="R65" s="95"/>
    </row>
    <row r="66" spans="1:18" s="6" customFormat="1" ht="12.75">
      <c r="A66" s="93">
        <v>313</v>
      </c>
      <c r="B66" s="84" t="s">
        <v>27</v>
      </c>
      <c r="C66" s="88">
        <f t="shared" si="7"/>
        <v>757</v>
      </c>
      <c r="D66" s="88">
        <f t="shared" si="7"/>
        <v>757</v>
      </c>
      <c r="E66" s="88">
        <f>E67</f>
        <v>0</v>
      </c>
      <c r="F66" s="88">
        <f>F67</f>
        <v>0</v>
      </c>
      <c r="G66" s="88">
        <f aca="true" t="shared" si="10" ref="G66:R66">G67</f>
        <v>0</v>
      </c>
      <c r="H66" s="88">
        <f t="shared" si="10"/>
        <v>0</v>
      </c>
      <c r="I66" s="88">
        <f t="shared" si="10"/>
        <v>0</v>
      </c>
      <c r="J66" s="88">
        <f t="shared" si="10"/>
        <v>0</v>
      </c>
      <c r="K66" s="88">
        <v>757</v>
      </c>
      <c r="L66" s="88">
        <v>757</v>
      </c>
      <c r="M66" s="88"/>
      <c r="N66" s="88"/>
      <c r="O66" s="88">
        <f t="shared" si="10"/>
        <v>0</v>
      </c>
      <c r="P66" s="88">
        <f t="shared" si="10"/>
        <v>0</v>
      </c>
      <c r="Q66" s="88">
        <f t="shared" si="10"/>
        <v>0</v>
      </c>
      <c r="R66" s="88">
        <f t="shared" si="10"/>
        <v>0</v>
      </c>
    </row>
    <row r="67" spans="1:18" s="6" customFormat="1" ht="12.75">
      <c r="A67" s="86">
        <v>3132</v>
      </c>
      <c r="B67" s="94" t="s">
        <v>97</v>
      </c>
      <c r="C67" s="88">
        <f t="shared" si="7"/>
        <v>0</v>
      </c>
      <c r="D67" s="88">
        <f t="shared" si="7"/>
        <v>0</v>
      </c>
      <c r="E67" s="87"/>
      <c r="F67" s="87"/>
      <c r="G67" s="95"/>
      <c r="H67" s="95"/>
      <c r="I67" s="87">
        <v>0</v>
      </c>
      <c r="J67" s="87">
        <v>0</v>
      </c>
      <c r="K67" s="87"/>
      <c r="L67" s="87"/>
      <c r="M67" s="87"/>
      <c r="N67" s="87"/>
      <c r="O67" s="95"/>
      <c r="P67" s="95"/>
      <c r="Q67" s="95"/>
      <c r="R67" s="95"/>
    </row>
    <row r="68" spans="1:18" s="6" customFormat="1" ht="12.75">
      <c r="A68" s="86">
        <v>3133</v>
      </c>
      <c r="B68" s="94" t="s">
        <v>98</v>
      </c>
      <c r="C68" s="88">
        <f t="shared" si="7"/>
        <v>0</v>
      </c>
      <c r="D68" s="88">
        <f t="shared" si="7"/>
        <v>0</v>
      </c>
      <c r="E68" s="87"/>
      <c r="F68" s="87"/>
      <c r="G68" s="95"/>
      <c r="H68" s="95"/>
      <c r="I68" s="87"/>
      <c r="J68" s="87"/>
      <c r="K68" s="87"/>
      <c r="L68" s="87"/>
      <c r="M68" s="87"/>
      <c r="N68" s="87"/>
      <c r="O68" s="95"/>
      <c r="P68" s="95"/>
      <c r="Q68" s="95"/>
      <c r="R68" s="95"/>
    </row>
    <row r="69" spans="1:18" ht="12.75">
      <c r="A69" s="93">
        <v>32</v>
      </c>
      <c r="B69" s="84" t="s">
        <v>28</v>
      </c>
      <c r="C69" s="88">
        <f>SUM(C70+C75+C82+C92+C93)</f>
        <v>46800</v>
      </c>
      <c r="D69" s="88">
        <f>SUM(D70+D75+D82+D92+D93)</f>
        <v>46800</v>
      </c>
      <c r="E69" s="88">
        <f aca="true" t="shared" si="11" ref="E69:R69">SUM(E70+E75+E82+E92+E93)</f>
        <v>0</v>
      </c>
      <c r="F69" s="88">
        <f>SUM(F70+F75+F82+F92+F93)</f>
        <v>0</v>
      </c>
      <c r="G69" s="88">
        <f t="shared" si="11"/>
        <v>0</v>
      </c>
      <c r="H69" s="88">
        <f>SUM(H70+H75+H82+H92+H93)</f>
        <v>0</v>
      </c>
      <c r="I69" s="88">
        <f t="shared" si="11"/>
        <v>41400</v>
      </c>
      <c r="J69" s="88">
        <f>SUM(J70+J75+J82+J92+J93)</f>
        <v>41400</v>
      </c>
      <c r="K69" s="88">
        <f t="shared" si="11"/>
        <v>5400</v>
      </c>
      <c r="L69" s="88">
        <f>SUM(L70+L75+L82+L92+L93)</f>
        <v>5400</v>
      </c>
      <c r="M69" s="88"/>
      <c r="N69" s="88"/>
      <c r="O69" s="88">
        <f t="shared" si="11"/>
        <v>0</v>
      </c>
      <c r="P69" s="88">
        <f>SUM(P70+P75+P82+P92+P93)</f>
        <v>0</v>
      </c>
      <c r="Q69" s="88">
        <f t="shared" si="11"/>
        <v>0</v>
      </c>
      <c r="R69" s="88">
        <f t="shared" si="11"/>
        <v>0</v>
      </c>
    </row>
    <row r="70" spans="1:18" ht="12.75">
      <c r="A70" s="93">
        <v>321</v>
      </c>
      <c r="B70" s="84" t="s">
        <v>29</v>
      </c>
      <c r="C70" s="88">
        <f aca="true" t="shared" si="12" ref="C70:D81">SUM(E70+G70+I70+K70+O70+Q70+R70)</f>
        <v>0</v>
      </c>
      <c r="D70" s="88">
        <f t="shared" si="12"/>
        <v>0</v>
      </c>
      <c r="E70" s="88">
        <f aca="true" t="shared" si="13" ref="E70:R70">SUM(E71:E74)</f>
        <v>0</v>
      </c>
      <c r="F70" s="88">
        <f>SUM(F71:F74)</f>
        <v>0</v>
      </c>
      <c r="G70" s="88">
        <f t="shared" si="13"/>
        <v>0</v>
      </c>
      <c r="H70" s="88">
        <f>SUM(H71:H74)</f>
        <v>0</v>
      </c>
      <c r="I70" s="88">
        <f t="shared" si="13"/>
        <v>0</v>
      </c>
      <c r="J70" s="88">
        <f>SUM(J71:J74)</f>
        <v>0</v>
      </c>
      <c r="K70" s="88">
        <f t="shared" si="13"/>
        <v>0</v>
      </c>
      <c r="L70" s="88">
        <f>SUM(L71:L74)</f>
        <v>0</v>
      </c>
      <c r="M70" s="88"/>
      <c r="N70" s="88"/>
      <c r="O70" s="88">
        <f t="shared" si="13"/>
        <v>0</v>
      </c>
      <c r="P70" s="88">
        <f>SUM(P71:P74)</f>
        <v>0</v>
      </c>
      <c r="Q70" s="88">
        <f t="shared" si="13"/>
        <v>0</v>
      </c>
      <c r="R70" s="88">
        <f t="shared" si="13"/>
        <v>0</v>
      </c>
    </row>
    <row r="71" spans="1:18" ht="12.75">
      <c r="A71" s="86">
        <v>3211</v>
      </c>
      <c r="B71" s="94" t="s">
        <v>56</v>
      </c>
      <c r="C71" s="88">
        <f t="shared" si="12"/>
        <v>0</v>
      </c>
      <c r="D71" s="88">
        <f t="shared" si="12"/>
        <v>0</v>
      </c>
      <c r="E71" s="87"/>
      <c r="F71" s="87"/>
      <c r="G71" s="95"/>
      <c r="H71" s="95"/>
      <c r="I71" s="95"/>
      <c r="J71" s="95"/>
      <c r="K71" s="87"/>
      <c r="L71" s="87"/>
      <c r="M71" s="87"/>
      <c r="N71" s="87"/>
      <c r="O71" s="95"/>
      <c r="P71" s="95"/>
      <c r="Q71" s="95"/>
      <c r="R71" s="95"/>
    </row>
    <row r="72" spans="1:18" s="6" customFormat="1" ht="25.5">
      <c r="A72" s="86">
        <v>3212</v>
      </c>
      <c r="B72" s="94" t="s">
        <v>59</v>
      </c>
      <c r="C72" s="88">
        <f t="shared" si="12"/>
        <v>0</v>
      </c>
      <c r="D72" s="88">
        <f t="shared" si="12"/>
        <v>0</v>
      </c>
      <c r="E72" s="87"/>
      <c r="F72" s="87"/>
      <c r="G72" s="95"/>
      <c r="H72" s="95"/>
      <c r="I72" s="95"/>
      <c r="J72" s="95"/>
      <c r="K72" s="87"/>
      <c r="L72" s="87"/>
      <c r="M72" s="87"/>
      <c r="N72" s="87"/>
      <c r="O72" s="95"/>
      <c r="P72" s="95"/>
      <c r="Q72" s="95"/>
      <c r="R72" s="95"/>
    </row>
    <row r="73" spans="1:18" ht="12.75">
      <c r="A73" s="86">
        <v>3213</v>
      </c>
      <c r="B73" s="94" t="s">
        <v>57</v>
      </c>
      <c r="C73" s="88">
        <f t="shared" si="12"/>
        <v>0</v>
      </c>
      <c r="D73" s="88">
        <f t="shared" si="12"/>
        <v>0</v>
      </c>
      <c r="E73" s="87"/>
      <c r="F73" s="87"/>
      <c r="G73" s="95"/>
      <c r="H73" s="95"/>
      <c r="I73" s="95"/>
      <c r="J73" s="95"/>
      <c r="K73" s="87"/>
      <c r="L73" s="87"/>
      <c r="M73" s="87"/>
      <c r="N73" s="87"/>
      <c r="O73" s="95"/>
      <c r="P73" s="95"/>
      <c r="Q73" s="95"/>
      <c r="R73" s="95"/>
    </row>
    <row r="74" spans="1:18" ht="12.75">
      <c r="A74" s="86">
        <v>3214</v>
      </c>
      <c r="B74" s="94" t="s">
        <v>58</v>
      </c>
      <c r="C74" s="88">
        <f t="shared" si="12"/>
        <v>0</v>
      </c>
      <c r="D74" s="88">
        <f t="shared" si="12"/>
        <v>0</v>
      </c>
      <c r="E74" s="87"/>
      <c r="F74" s="87"/>
      <c r="G74" s="95"/>
      <c r="H74" s="95"/>
      <c r="I74" s="95"/>
      <c r="J74" s="95"/>
      <c r="K74" s="87"/>
      <c r="L74" s="87"/>
      <c r="M74" s="87"/>
      <c r="N74" s="87"/>
      <c r="O74" s="95"/>
      <c r="P74" s="95"/>
      <c r="Q74" s="95"/>
      <c r="R74" s="95"/>
    </row>
    <row r="75" spans="1:18" ht="12.75">
      <c r="A75" s="93">
        <v>322</v>
      </c>
      <c r="B75" s="84" t="s">
        <v>30</v>
      </c>
      <c r="C75" s="88">
        <f t="shared" si="12"/>
        <v>45400</v>
      </c>
      <c r="D75" s="88">
        <f t="shared" si="12"/>
        <v>45400</v>
      </c>
      <c r="E75" s="88">
        <f>SUM(E76:E81)</f>
        <v>0</v>
      </c>
      <c r="F75" s="88">
        <f>SUM(F76:F81)</f>
        <v>0</v>
      </c>
      <c r="G75" s="88">
        <f>SUM(G76:G81)</f>
        <v>0</v>
      </c>
      <c r="H75" s="88">
        <f>SUM(H76:H81)</f>
        <v>0</v>
      </c>
      <c r="I75" s="88">
        <v>41400</v>
      </c>
      <c r="J75" s="88">
        <v>41400</v>
      </c>
      <c r="K75" s="88">
        <v>4000</v>
      </c>
      <c r="L75" s="88">
        <v>4000</v>
      </c>
      <c r="M75" s="88"/>
      <c r="N75" s="88"/>
      <c r="O75" s="88">
        <f>SUM(O76:O81)</f>
        <v>0</v>
      </c>
      <c r="P75" s="88">
        <f>SUM(P76:P81)</f>
        <v>0</v>
      </c>
      <c r="Q75" s="88">
        <f>SUM(Q76:Q81)</f>
        <v>0</v>
      </c>
      <c r="R75" s="88">
        <f>SUM(R76:R81)</f>
        <v>0</v>
      </c>
    </row>
    <row r="76" spans="1:18" ht="25.5">
      <c r="A76" s="86">
        <v>3221</v>
      </c>
      <c r="B76" s="94" t="s">
        <v>60</v>
      </c>
      <c r="C76" s="88">
        <f t="shared" si="12"/>
        <v>0</v>
      </c>
      <c r="D76" s="88">
        <f t="shared" si="12"/>
        <v>0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95"/>
      <c r="R76" s="95"/>
    </row>
    <row r="77" spans="1:18" s="6" customFormat="1" ht="12.75">
      <c r="A77" s="86">
        <v>3222</v>
      </c>
      <c r="B77" s="94" t="s">
        <v>61</v>
      </c>
      <c r="C77" s="88">
        <f t="shared" si="12"/>
        <v>0</v>
      </c>
      <c r="D77" s="88">
        <f t="shared" si="12"/>
        <v>0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95"/>
      <c r="R77" s="95"/>
    </row>
    <row r="78" spans="1:18" ht="12.75">
      <c r="A78" s="86">
        <v>3223</v>
      </c>
      <c r="B78" s="94" t="s">
        <v>62</v>
      </c>
      <c r="C78" s="88">
        <f t="shared" si="12"/>
        <v>0</v>
      </c>
      <c r="D78" s="88">
        <f t="shared" si="12"/>
        <v>0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95"/>
      <c r="R78" s="95"/>
    </row>
    <row r="79" spans="1:18" ht="25.5">
      <c r="A79" s="86">
        <v>3224</v>
      </c>
      <c r="B79" s="94" t="s">
        <v>63</v>
      </c>
      <c r="C79" s="88">
        <f t="shared" si="12"/>
        <v>0</v>
      </c>
      <c r="D79" s="88">
        <f t="shared" si="12"/>
        <v>0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95"/>
      <c r="R79" s="95"/>
    </row>
    <row r="80" spans="1:18" s="6" customFormat="1" ht="12.75" customHeight="1">
      <c r="A80" s="86">
        <v>3225</v>
      </c>
      <c r="B80" s="94" t="s">
        <v>64</v>
      </c>
      <c r="C80" s="88">
        <f t="shared" si="12"/>
        <v>0</v>
      </c>
      <c r="D80" s="88">
        <f t="shared" si="12"/>
        <v>0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95"/>
      <c r="R80" s="95"/>
    </row>
    <row r="81" spans="1:18" s="6" customFormat="1" ht="25.5">
      <c r="A81" s="86">
        <v>3227</v>
      </c>
      <c r="B81" s="94" t="s">
        <v>65</v>
      </c>
      <c r="C81" s="88">
        <f t="shared" si="12"/>
        <v>0</v>
      </c>
      <c r="D81" s="88">
        <f t="shared" si="12"/>
        <v>0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95"/>
      <c r="R81" s="95"/>
    </row>
    <row r="82" spans="1:18" s="6" customFormat="1" ht="12.75">
      <c r="A82" s="93">
        <v>323</v>
      </c>
      <c r="B82" s="84" t="s">
        <v>31</v>
      </c>
      <c r="C82" s="88">
        <f>SUM(E82+G82+I82+K82+O82+Q82+R82)</f>
        <v>1400</v>
      </c>
      <c r="D82" s="88">
        <f>SUM(F82+H82+J82+L82+P82+R82+S82)</f>
        <v>1400</v>
      </c>
      <c r="E82" s="88">
        <f aca="true" t="shared" si="14" ref="E82:J82">SUM(E83:E91)</f>
        <v>0</v>
      </c>
      <c r="F82" s="88">
        <f t="shared" si="14"/>
        <v>0</v>
      </c>
      <c r="G82" s="88">
        <f t="shared" si="14"/>
        <v>0</v>
      </c>
      <c r="H82" s="88">
        <f t="shared" si="14"/>
        <v>0</v>
      </c>
      <c r="I82" s="88">
        <f t="shared" si="14"/>
        <v>0</v>
      </c>
      <c r="J82" s="88">
        <f t="shared" si="14"/>
        <v>0</v>
      </c>
      <c r="K82" s="88">
        <v>1400</v>
      </c>
      <c r="L82" s="88">
        <v>1400</v>
      </c>
      <c r="M82" s="88"/>
      <c r="N82" s="88"/>
      <c r="O82" s="88">
        <f>SUM(O83:O91)</f>
        <v>0</v>
      </c>
      <c r="P82" s="88">
        <f>SUM(P83:P91)</f>
        <v>0</v>
      </c>
      <c r="Q82" s="88">
        <f>SUM(Q83:Q91)</f>
        <v>0</v>
      </c>
      <c r="R82" s="88">
        <f>SUM(R83:R91)</f>
        <v>0</v>
      </c>
    </row>
    <row r="83" spans="1:18" ht="12.75">
      <c r="A83" s="86">
        <v>3231</v>
      </c>
      <c r="B83" s="94" t="s">
        <v>66</v>
      </c>
      <c r="C83" s="88">
        <f aca="true" t="shared" si="15" ref="C83:D97">SUM(E83+G83+I83+K83+O83+Q83+R83)</f>
        <v>0</v>
      </c>
      <c r="D83" s="88">
        <f t="shared" si="15"/>
        <v>0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95"/>
      <c r="P83" s="95"/>
      <c r="Q83" s="95"/>
      <c r="R83" s="95"/>
    </row>
    <row r="84" spans="1:18" ht="12.75">
      <c r="A84" s="86">
        <v>3232</v>
      </c>
      <c r="B84" s="94" t="s">
        <v>67</v>
      </c>
      <c r="C84" s="88">
        <f t="shared" si="15"/>
        <v>0</v>
      </c>
      <c r="D84" s="88">
        <f t="shared" si="15"/>
        <v>0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95"/>
      <c r="P84" s="95"/>
      <c r="Q84" s="95"/>
      <c r="R84" s="95"/>
    </row>
    <row r="85" spans="1:18" ht="12.75">
      <c r="A85" s="86">
        <v>3233</v>
      </c>
      <c r="B85" s="94" t="s">
        <v>68</v>
      </c>
      <c r="C85" s="88">
        <f t="shared" si="15"/>
        <v>0</v>
      </c>
      <c r="D85" s="88">
        <f t="shared" si="15"/>
        <v>0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95"/>
      <c r="P85" s="95"/>
      <c r="Q85" s="95"/>
      <c r="R85" s="95"/>
    </row>
    <row r="86" spans="1:18" s="6" customFormat="1" ht="12.75">
      <c r="A86" s="86">
        <v>3234</v>
      </c>
      <c r="B86" s="94" t="s">
        <v>69</v>
      </c>
      <c r="C86" s="88">
        <f t="shared" si="15"/>
        <v>0</v>
      </c>
      <c r="D86" s="88">
        <f t="shared" si="15"/>
        <v>0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95"/>
      <c r="P86" s="95"/>
      <c r="Q86" s="95"/>
      <c r="R86" s="95"/>
    </row>
    <row r="87" spans="1:18" ht="12.75">
      <c r="A87" s="86">
        <v>3235</v>
      </c>
      <c r="B87" s="94" t="s">
        <v>70</v>
      </c>
      <c r="C87" s="88">
        <f t="shared" si="15"/>
        <v>0</v>
      </c>
      <c r="D87" s="88">
        <f t="shared" si="15"/>
        <v>0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95"/>
      <c r="P87" s="95"/>
      <c r="Q87" s="95"/>
      <c r="R87" s="95"/>
    </row>
    <row r="88" spans="1:18" ht="12.75">
      <c r="A88" s="86">
        <v>3236</v>
      </c>
      <c r="B88" s="94" t="s">
        <v>71</v>
      </c>
      <c r="C88" s="88">
        <f t="shared" si="15"/>
        <v>0</v>
      </c>
      <c r="D88" s="88">
        <f t="shared" si="15"/>
        <v>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95"/>
      <c r="P88" s="95"/>
      <c r="Q88" s="95"/>
      <c r="R88" s="95"/>
    </row>
    <row r="89" spans="1:18" ht="12.75">
      <c r="A89" s="86">
        <v>3237</v>
      </c>
      <c r="B89" s="94" t="s">
        <v>72</v>
      </c>
      <c r="C89" s="88">
        <f t="shared" si="15"/>
        <v>0</v>
      </c>
      <c r="D89" s="88">
        <f t="shared" si="15"/>
        <v>0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95"/>
      <c r="P89" s="95"/>
      <c r="Q89" s="95"/>
      <c r="R89" s="95"/>
    </row>
    <row r="90" spans="1:18" ht="12.75">
      <c r="A90" s="86">
        <v>3238</v>
      </c>
      <c r="B90" s="94" t="s">
        <v>73</v>
      </c>
      <c r="C90" s="88">
        <f t="shared" si="15"/>
        <v>0</v>
      </c>
      <c r="D90" s="88">
        <f t="shared" si="15"/>
        <v>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95"/>
      <c r="P90" s="95"/>
      <c r="Q90" s="95"/>
      <c r="R90" s="95"/>
    </row>
    <row r="91" spans="1:18" s="6" customFormat="1" ht="12.75">
      <c r="A91" s="86">
        <v>3239</v>
      </c>
      <c r="B91" s="94" t="s">
        <v>74</v>
      </c>
      <c r="C91" s="88">
        <f t="shared" si="15"/>
        <v>0</v>
      </c>
      <c r="D91" s="88">
        <f t="shared" si="15"/>
        <v>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95"/>
      <c r="P91" s="95"/>
      <c r="Q91" s="95"/>
      <c r="R91" s="95"/>
    </row>
    <row r="92" spans="1:18" ht="25.5">
      <c r="A92" s="93">
        <v>324</v>
      </c>
      <c r="B92" s="84" t="s">
        <v>46</v>
      </c>
      <c r="C92" s="88">
        <f t="shared" si="15"/>
        <v>0</v>
      </c>
      <c r="D92" s="88">
        <f t="shared" si="15"/>
        <v>0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95"/>
      <c r="P92" s="95"/>
      <c r="Q92" s="95"/>
      <c r="R92" s="95"/>
    </row>
    <row r="93" spans="1:18" ht="25.5">
      <c r="A93" s="93">
        <v>329</v>
      </c>
      <c r="B93" s="84" t="s">
        <v>32</v>
      </c>
      <c r="C93" s="88">
        <f t="shared" si="15"/>
        <v>0</v>
      </c>
      <c r="D93" s="88">
        <f t="shared" si="15"/>
        <v>0</v>
      </c>
      <c r="E93" s="88">
        <f aca="true" t="shared" si="16" ref="E93:R93">SUM(E94:E97)</f>
        <v>0</v>
      </c>
      <c r="F93" s="88">
        <f>SUM(F94:F97)</f>
        <v>0</v>
      </c>
      <c r="G93" s="88">
        <f t="shared" si="16"/>
        <v>0</v>
      </c>
      <c r="H93" s="88">
        <f>SUM(H94:H97)</f>
        <v>0</v>
      </c>
      <c r="I93" s="88">
        <f t="shared" si="16"/>
        <v>0</v>
      </c>
      <c r="J93" s="88">
        <f>SUM(J94:J97)</f>
        <v>0</v>
      </c>
      <c r="K93" s="88">
        <f t="shared" si="16"/>
        <v>0</v>
      </c>
      <c r="L93" s="88">
        <f>SUM(L94:L97)</f>
        <v>0</v>
      </c>
      <c r="M93" s="88"/>
      <c r="N93" s="88"/>
      <c r="O93" s="88">
        <f t="shared" si="16"/>
        <v>0</v>
      </c>
      <c r="P93" s="88">
        <f>SUM(P94:P97)</f>
        <v>0</v>
      </c>
      <c r="Q93" s="88">
        <f t="shared" si="16"/>
        <v>0</v>
      </c>
      <c r="R93" s="88">
        <f t="shared" si="16"/>
        <v>0</v>
      </c>
    </row>
    <row r="94" spans="1:18" s="6" customFormat="1" ht="12.75" customHeight="1">
      <c r="A94" s="86">
        <v>3293</v>
      </c>
      <c r="B94" s="94" t="s">
        <v>75</v>
      </c>
      <c r="C94" s="88">
        <f t="shared" si="15"/>
        <v>0</v>
      </c>
      <c r="D94" s="88">
        <f t="shared" si="15"/>
        <v>0</v>
      </c>
      <c r="E94" s="87"/>
      <c r="F94" s="87"/>
      <c r="G94" s="95"/>
      <c r="H94" s="95"/>
      <c r="I94" s="87"/>
      <c r="J94" s="87"/>
      <c r="K94" s="95"/>
      <c r="L94" s="95"/>
      <c r="M94" s="95"/>
      <c r="N94" s="95"/>
      <c r="O94" s="95"/>
      <c r="P94" s="95"/>
      <c r="Q94" s="95"/>
      <c r="R94" s="95"/>
    </row>
    <row r="95" spans="1:18" s="6" customFormat="1" ht="12.75">
      <c r="A95" s="86">
        <v>3294</v>
      </c>
      <c r="B95" s="94" t="s">
        <v>76</v>
      </c>
      <c r="C95" s="88">
        <f t="shared" si="15"/>
        <v>0</v>
      </c>
      <c r="D95" s="88">
        <f t="shared" si="15"/>
        <v>0</v>
      </c>
      <c r="E95" s="87"/>
      <c r="F95" s="87"/>
      <c r="G95" s="95"/>
      <c r="H95" s="95"/>
      <c r="I95" s="87"/>
      <c r="J95" s="87"/>
      <c r="K95" s="95"/>
      <c r="L95" s="95"/>
      <c r="M95" s="95"/>
      <c r="N95" s="95"/>
      <c r="O95" s="95"/>
      <c r="P95" s="95"/>
      <c r="Q95" s="95"/>
      <c r="R95" s="95"/>
    </row>
    <row r="96" spans="1:18" s="6" customFormat="1" ht="12.75">
      <c r="A96" s="86">
        <v>3295</v>
      </c>
      <c r="B96" s="94" t="s">
        <v>77</v>
      </c>
      <c r="C96" s="88">
        <f t="shared" si="15"/>
        <v>0</v>
      </c>
      <c r="D96" s="88">
        <f t="shared" si="15"/>
        <v>0</v>
      </c>
      <c r="E96" s="87"/>
      <c r="F96" s="87"/>
      <c r="G96" s="95"/>
      <c r="H96" s="95"/>
      <c r="I96" s="87"/>
      <c r="J96" s="87"/>
      <c r="K96" s="95"/>
      <c r="L96" s="95"/>
      <c r="M96" s="95"/>
      <c r="N96" s="95"/>
      <c r="O96" s="95"/>
      <c r="P96" s="95"/>
      <c r="Q96" s="95"/>
      <c r="R96" s="95"/>
    </row>
    <row r="97" spans="1:18" ht="12.75">
      <c r="A97" s="86">
        <v>3299</v>
      </c>
      <c r="B97" s="94" t="s">
        <v>32</v>
      </c>
      <c r="C97" s="88">
        <f t="shared" si="15"/>
        <v>0</v>
      </c>
      <c r="D97" s="88">
        <f t="shared" si="15"/>
        <v>0</v>
      </c>
      <c r="E97" s="87"/>
      <c r="F97" s="87"/>
      <c r="G97" s="95"/>
      <c r="H97" s="95"/>
      <c r="I97" s="87"/>
      <c r="J97" s="87"/>
      <c r="K97" s="95"/>
      <c r="L97" s="95"/>
      <c r="M97" s="95"/>
      <c r="N97" s="95"/>
      <c r="O97" s="95"/>
      <c r="P97" s="95"/>
      <c r="Q97" s="95"/>
      <c r="R97" s="95"/>
    </row>
    <row r="98" spans="1:18" ht="12.75">
      <c r="A98" s="93">
        <v>34</v>
      </c>
      <c r="B98" s="84" t="s">
        <v>33</v>
      </c>
      <c r="C98" s="88">
        <f>C99</f>
        <v>0</v>
      </c>
      <c r="D98" s="88">
        <f>D99</f>
        <v>0</v>
      </c>
      <c r="E98" s="88">
        <f aca="true" t="shared" si="17" ref="E98:R99">E99</f>
        <v>0</v>
      </c>
      <c r="F98" s="88">
        <f t="shared" si="17"/>
        <v>0</v>
      </c>
      <c r="G98" s="88">
        <f t="shared" si="17"/>
        <v>0</v>
      </c>
      <c r="H98" s="88">
        <f t="shared" si="17"/>
        <v>0</v>
      </c>
      <c r="I98" s="88">
        <f t="shared" si="17"/>
        <v>0</v>
      </c>
      <c r="J98" s="88">
        <f t="shared" si="17"/>
        <v>0</v>
      </c>
      <c r="K98" s="88">
        <f t="shared" si="17"/>
        <v>0</v>
      </c>
      <c r="L98" s="88">
        <f t="shared" si="17"/>
        <v>0</v>
      </c>
      <c r="M98" s="88"/>
      <c r="N98" s="88"/>
      <c r="O98" s="88">
        <f t="shared" si="17"/>
        <v>0</v>
      </c>
      <c r="P98" s="88">
        <f t="shared" si="17"/>
        <v>0</v>
      </c>
      <c r="Q98" s="88">
        <f t="shared" si="17"/>
        <v>0</v>
      </c>
      <c r="R98" s="88">
        <f t="shared" si="17"/>
        <v>0</v>
      </c>
    </row>
    <row r="99" spans="1:18" ht="12.75">
      <c r="A99" s="93">
        <v>343</v>
      </c>
      <c r="B99" s="84" t="s">
        <v>34</v>
      </c>
      <c r="C99" s="88">
        <f>SUM(E99+G99+I99+K99+O99+Q99+R99)</f>
        <v>0</v>
      </c>
      <c r="D99" s="88">
        <f>SUM(F99+H99+J99+L99+P99+R99+S99)</f>
        <v>0</v>
      </c>
      <c r="E99" s="88">
        <f>E100</f>
        <v>0</v>
      </c>
      <c r="F99" s="88">
        <f>F100</f>
        <v>0</v>
      </c>
      <c r="G99" s="88">
        <f t="shared" si="17"/>
        <v>0</v>
      </c>
      <c r="H99" s="88">
        <f t="shared" si="17"/>
        <v>0</v>
      </c>
      <c r="I99" s="88">
        <f t="shared" si="17"/>
        <v>0</v>
      </c>
      <c r="J99" s="88">
        <f t="shared" si="17"/>
        <v>0</v>
      </c>
      <c r="K99" s="88">
        <f t="shared" si="17"/>
        <v>0</v>
      </c>
      <c r="L99" s="88">
        <f t="shared" si="17"/>
        <v>0</v>
      </c>
      <c r="M99" s="88"/>
      <c r="N99" s="88"/>
      <c r="O99" s="88">
        <f t="shared" si="17"/>
        <v>0</v>
      </c>
      <c r="P99" s="88">
        <f t="shared" si="17"/>
        <v>0</v>
      </c>
      <c r="Q99" s="88">
        <f t="shared" si="17"/>
        <v>0</v>
      </c>
      <c r="R99" s="88">
        <f t="shared" si="17"/>
        <v>0</v>
      </c>
    </row>
    <row r="100" spans="1:18" s="6" customFormat="1" ht="12.75">
      <c r="A100" s="86">
        <v>3431</v>
      </c>
      <c r="B100" s="94" t="s">
        <v>78</v>
      </c>
      <c r="C100" s="88">
        <f>SUM(E100+G100+I100+K100+O100+Q100+R100)</f>
        <v>0</v>
      </c>
      <c r="D100" s="88">
        <f>SUM(F100+H100+J100+L100+P100+R100+S100)</f>
        <v>0</v>
      </c>
      <c r="E100" s="87"/>
      <c r="F100" s="87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25.5">
      <c r="A101" s="93">
        <v>4</v>
      </c>
      <c r="B101" s="84" t="s">
        <v>36</v>
      </c>
      <c r="C101" s="88">
        <f>C102</f>
        <v>0</v>
      </c>
      <c r="D101" s="88">
        <f>D102</f>
        <v>0</v>
      </c>
      <c r="E101" s="88">
        <f aca="true" t="shared" si="18" ref="E101:R101">E102</f>
        <v>0</v>
      </c>
      <c r="F101" s="88">
        <f t="shared" si="18"/>
        <v>0</v>
      </c>
      <c r="G101" s="88">
        <f t="shared" si="18"/>
        <v>0</v>
      </c>
      <c r="H101" s="88">
        <f t="shared" si="18"/>
        <v>0</v>
      </c>
      <c r="I101" s="88">
        <f t="shared" si="18"/>
        <v>0</v>
      </c>
      <c r="J101" s="88">
        <f t="shared" si="18"/>
        <v>0</v>
      </c>
      <c r="K101" s="88">
        <f t="shared" si="18"/>
        <v>0</v>
      </c>
      <c r="L101" s="88">
        <f t="shared" si="18"/>
        <v>0</v>
      </c>
      <c r="M101" s="88"/>
      <c r="N101" s="88"/>
      <c r="O101" s="88">
        <f t="shared" si="18"/>
        <v>0</v>
      </c>
      <c r="P101" s="88">
        <f t="shared" si="18"/>
        <v>0</v>
      </c>
      <c r="Q101" s="88">
        <f t="shared" si="18"/>
        <v>0</v>
      </c>
      <c r="R101" s="88">
        <f t="shared" si="18"/>
        <v>0</v>
      </c>
    </row>
    <row r="102" spans="1:18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>SUM(E103+E106)</f>
        <v>0</v>
      </c>
      <c r="F102" s="88">
        <f>SUM(F103+F106)</f>
        <v>0</v>
      </c>
      <c r="G102" s="88">
        <f aca="true" t="shared" si="19" ref="G102:R102">SUM(G103+G106)</f>
        <v>0</v>
      </c>
      <c r="H102" s="88">
        <f>SUM(H103+H106)</f>
        <v>0</v>
      </c>
      <c r="I102" s="88">
        <f t="shared" si="19"/>
        <v>0</v>
      </c>
      <c r="J102" s="88">
        <f>SUM(J103+J106)</f>
        <v>0</v>
      </c>
      <c r="K102" s="88">
        <f t="shared" si="19"/>
        <v>0</v>
      </c>
      <c r="L102" s="88">
        <f>SUM(L103+L106)</f>
        <v>0</v>
      </c>
      <c r="M102" s="88"/>
      <c r="N102" s="88"/>
      <c r="O102" s="88">
        <f t="shared" si="19"/>
        <v>0</v>
      </c>
      <c r="P102" s="88">
        <f>SUM(P103+P106)</f>
        <v>0</v>
      </c>
      <c r="Q102" s="88">
        <f t="shared" si="19"/>
        <v>0</v>
      </c>
      <c r="R102" s="88">
        <f t="shared" si="19"/>
        <v>0</v>
      </c>
    </row>
    <row r="103" spans="1:18" ht="12.75">
      <c r="A103" s="93">
        <v>422</v>
      </c>
      <c r="B103" s="84" t="s">
        <v>35</v>
      </c>
      <c r="C103" s="88">
        <f aca="true" t="shared" si="20" ref="C103:D107">SUM(E103+G103+I103+K103+O103+Q103+R103)</f>
        <v>0</v>
      </c>
      <c r="D103" s="88">
        <f t="shared" si="20"/>
        <v>0</v>
      </c>
      <c r="E103" s="88">
        <f>SUM(E104:E105)</f>
        <v>0</v>
      </c>
      <c r="F103" s="88">
        <f>SUM(F104:F105)</f>
        <v>0</v>
      </c>
      <c r="G103" s="88">
        <f aca="true" t="shared" si="21" ref="G103:R103">SUM(G104:G105)</f>
        <v>0</v>
      </c>
      <c r="H103" s="88">
        <f>SUM(H104:H105)</f>
        <v>0</v>
      </c>
      <c r="I103" s="88">
        <f t="shared" si="21"/>
        <v>0</v>
      </c>
      <c r="J103" s="88">
        <f>SUM(J104:J105)</f>
        <v>0</v>
      </c>
      <c r="K103" s="88">
        <f t="shared" si="21"/>
        <v>0</v>
      </c>
      <c r="L103" s="88">
        <f>SUM(L104:L105)</f>
        <v>0</v>
      </c>
      <c r="M103" s="88"/>
      <c r="N103" s="88"/>
      <c r="O103" s="88">
        <f t="shared" si="21"/>
        <v>0</v>
      </c>
      <c r="P103" s="88">
        <f>SUM(P104:P105)</f>
        <v>0</v>
      </c>
      <c r="Q103" s="88">
        <f t="shared" si="21"/>
        <v>0</v>
      </c>
      <c r="R103" s="88">
        <f t="shared" si="21"/>
        <v>0</v>
      </c>
    </row>
    <row r="104" spans="1:18" ht="12.75">
      <c r="A104" s="86">
        <v>4221</v>
      </c>
      <c r="B104" s="94" t="s">
        <v>53</v>
      </c>
      <c r="C104" s="88">
        <f t="shared" si="20"/>
        <v>0</v>
      </c>
      <c r="D104" s="88">
        <f t="shared" si="20"/>
        <v>0</v>
      </c>
      <c r="E104" s="95"/>
      <c r="F104" s="95"/>
      <c r="G104" s="87"/>
      <c r="H104" s="87"/>
      <c r="I104" s="95"/>
      <c r="J104" s="95"/>
      <c r="K104" s="87"/>
      <c r="L104" s="87"/>
      <c r="M104" s="87"/>
      <c r="N104" s="87"/>
      <c r="O104" s="87"/>
      <c r="P104" s="87"/>
      <c r="Q104" s="95"/>
      <c r="R104" s="95"/>
    </row>
    <row r="105" spans="1:18" s="6" customFormat="1" ht="12.75">
      <c r="A105" s="86">
        <v>4226</v>
      </c>
      <c r="B105" s="94" t="s">
        <v>54</v>
      </c>
      <c r="C105" s="88">
        <f t="shared" si="20"/>
        <v>0</v>
      </c>
      <c r="D105" s="88">
        <f t="shared" si="20"/>
        <v>0</v>
      </c>
      <c r="E105" s="95"/>
      <c r="F105" s="95"/>
      <c r="G105" s="87"/>
      <c r="H105" s="87"/>
      <c r="I105" s="95"/>
      <c r="J105" s="95"/>
      <c r="K105" s="87"/>
      <c r="L105" s="87"/>
      <c r="M105" s="87"/>
      <c r="N105" s="87"/>
      <c r="O105" s="87"/>
      <c r="P105" s="87"/>
      <c r="Q105" s="95"/>
      <c r="R105" s="95"/>
    </row>
    <row r="106" spans="1:18" ht="25.5">
      <c r="A106" s="93">
        <v>424</v>
      </c>
      <c r="B106" s="84" t="s">
        <v>38</v>
      </c>
      <c r="C106" s="88">
        <f t="shared" si="20"/>
        <v>0</v>
      </c>
      <c r="D106" s="88">
        <f t="shared" si="20"/>
        <v>0</v>
      </c>
      <c r="E106" s="88">
        <f>E107</f>
        <v>0</v>
      </c>
      <c r="F106" s="88">
        <f>F107</f>
        <v>0</v>
      </c>
      <c r="G106" s="88">
        <f aca="true" t="shared" si="22" ref="G106:R106">G107</f>
        <v>0</v>
      </c>
      <c r="H106" s="88">
        <f t="shared" si="22"/>
        <v>0</v>
      </c>
      <c r="I106" s="88">
        <f t="shared" si="22"/>
        <v>0</v>
      </c>
      <c r="J106" s="88">
        <f t="shared" si="22"/>
        <v>0</v>
      </c>
      <c r="K106" s="88">
        <f t="shared" si="22"/>
        <v>0</v>
      </c>
      <c r="L106" s="88">
        <f t="shared" si="22"/>
        <v>0</v>
      </c>
      <c r="M106" s="88"/>
      <c r="N106" s="88"/>
      <c r="O106" s="88">
        <f t="shared" si="22"/>
        <v>0</v>
      </c>
      <c r="P106" s="88">
        <f t="shared" si="22"/>
        <v>0</v>
      </c>
      <c r="Q106" s="88">
        <f t="shared" si="22"/>
        <v>0</v>
      </c>
      <c r="R106" s="88">
        <f t="shared" si="22"/>
        <v>0</v>
      </c>
    </row>
    <row r="107" spans="1:18" ht="12.75">
      <c r="A107" s="86">
        <v>4241</v>
      </c>
      <c r="B107" s="94" t="s">
        <v>55</v>
      </c>
      <c r="C107" s="88">
        <f t="shared" si="20"/>
        <v>0</v>
      </c>
      <c r="D107" s="88">
        <f t="shared" si="20"/>
        <v>0</v>
      </c>
      <c r="E107" s="87"/>
      <c r="F107" s="87"/>
      <c r="G107" s="95"/>
      <c r="H107" s="95"/>
      <c r="I107" s="95"/>
      <c r="J107" s="95"/>
      <c r="K107" s="87"/>
      <c r="L107" s="87"/>
      <c r="M107" s="87"/>
      <c r="N107" s="87"/>
      <c r="O107" s="87"/>
      <c r="P107" s="87"/>
      <c r="Q107" s="95"/>
      <c r="R107" s="95"/>
    </row>
    <row r="108" spans="1:18" s="6" customFormat="1" ht="12.75">
      <c r="A108" s="93"/>
      <c r="B108" s="84" t="s">
        <v>88</v>
      </c>
      <c r="C108" s="88">
        <f aca="true" t="shared" si="23" ref="C108:R108">C60+C101</f>
        <v>145115</v>
      </c>
      <c r="D108" s="88">
        <f>D60+D101</f>
        <v>145115</v>
      </c>
      <c r="E108" s="88">
        <f t="shared" si="23"/>
        <v>0</v>
      </c>
      <c r="F108" s="88">
        <f>F60+F101</f>
        <v>0</v>
      </c>
      <c r="G108" s="88">
        <f t="shared" si="23"/>
        <v>0</v>
      </c>
      <c r="H108" s="88">
        <f>H60+H101</f>
        <v>0</v>
      </c>
      <c r="I108" s="88">
        <f t="shared" si="23"/>
        <v>57400</v>
      </c>
      <c r="J108" s="88">
        <f>J60+J101</f>
        <v>57400</v>
      </c>
      <c r="K108" s="88">
        <f t="shared" si="23"/>
        <v>87715</v>
      </c>
      <c r="L108" s="88">
        <f>L60+L101</f>
        <v>87715</v>
      </c>
      <c r="M108" s="88"/>
      <c r="N108" s="88"/>
      <c r="O108" s="88">
        <f t="shared" si="23"/>
        <v>0</v>
      </c>
      <c r="P108" s="88">
        <f>P60+P101</f>
        <v>0</v>
      </c>
      <c r="Q108" s="88">
        <f t="shared" si="23"/>
        <v>0</v>
      </c>
      <c r="R108" s="88">
        <f t="shared" si="23"/>
        <v>0</v>
      </c>
    </row>
    <row r="109" spans="1:18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93">
        <v>3</v>
      </c>
      <c r="B111" s="84" t="s">
        <v>23</v>
      </c>
      <c r="C111" s="88">
        <f aca="true" t="shared" si="24" ref="C111:R111">C112+C120+C149</f>
        <v>68076</v>
      </c>
      <c r="D111" s="88">
        <f>D112+D120+D149</f>
        <v>68076</v>
      </c>
      <c r="E111" s="88">
        <f t="shared" si="24"/>
        <v>14938</v>
      </c>
      <c r="F111" s="88">
        <f>F112+F120+F149</f>
        <v>14938</v>
      </c>
      <c r="G111" s="88">
        <f t="shared" si="24"/>
        <v>0</v>
      </c>
      <c r="H111" s="88">
        <f>H112+H120+H149</f>
        <v>0</v>
      </c>
      <c r="I111" s="88">
        <f t="shared" si="24"/>
        <v>0</v>
      </c>
      <c r="J111" s="88">
        <f>J112+J120+J149</f>
        <v>0</v>
      </c>
      <c r="K111" s="88">
        <f t="shared" si="24"/>
        <v>53138</v>
      </c>
      <c r="L111" s="88">
        <f>L112+L120+L149</f>
        <v>53138</v>
      </c>
      <c r="M111" s="88"/>
      <c r="N111" s="88"/>
      <c r="O111" s="88">
        <f t="shared" si="24"/>
        <v>0</v>
      </c>
      <c r="P111" s="88">
        <f>P112+P120+P149</f>
        <v>0</v>
      </c>
      <c r="Q111" s="88">
        <f t="shared" si="24"/>
        <v>0</v>
      </c>
      <c r="R111" s="88">
        <f t="shared" si="24"/>
        <v>0</v>
      </c>
    </row>
    <row r="112" spans="1:18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67253</v>
      </c>
      <c r="E112" s="88">
        <f>SUM(E113+E115+E117)</f>
        <v>14695</v>
      </c>
      <c r="F112" s="88">
        <f>SUM(F113+F115+F117)</f>
        <v>14695</v>
      </c>
      <c r="G112" s="88">
        <f aca="true" t="shared" si="25" ref="G112:R112">SUM(G113+G115+G117)</f>
        <v>0</v>
      </c>
      <c r="H112" s="88">
        <f>SUM(H113+H115+H117)</f>
        <v>0</v>
      </c>
      <c r="I112" s="88">
        <f t="shared" si="25"/>
        <v>0</v>
      </c>
      <c r="J112" s="88">
        <f>SUM(J113+J115+J117)</f>
        <v>0</v>
      </c>
      <c r="K112" s="88">
        <f t="shared" si="25"/>
        <v>52558</v>
      </c>
      <c r="L112" s="88">
        <f>SUM(L113+L115+L117)</f>
        <v>52558</v>
      </c>
      <c r="M112" s="88"/>
      <c r="N112" s="88"/>
      <c r="O112" s="88">
        <f t="shared" si="25"/>
        <v>0</v>
      </c>
      <c r="P112" s="88">
        <f>SUM(P113+P115+P117)</f>
        <v>0</v>
      </c>
      <c r="Q112" s="88">
        <f t="shared" si="25"/>
        <v>0</v>
      </c>
      <c r="R112" s="88">
        <f t="shared" si="25"/>
        <v>0</v>
      </c>
    </row>
    <row r="113" spans="1:18" ht="12.75">
      <c r="A113" s="93">
        <v>311</v>
      </c>
      <c r="B113" s="84" t="s">
        <v>25</v>
      </c>
      <c r="C113" s="88">
        <f aca="true" t="shared" si="26" ref="C113:D119">SUM(E113+G113+I113+K113+O113+Q113+R113)</f>
        <v>55250</v>
      </c>
      <c r="D113" s="88">
        <f t="shared" si="26"/>
        <v>55250</v>
      </c>
      <c r="E113" s="88">
        <v>12400</v>
      </c>
      <c r="F113" s="88">
        <v>12400</v>
      </c>
      <c r="G113" s="88">
        <f aca="true" t="shared" si="27" ref="G113:R113">G114</f>
        <v>0</v>
      </c>
      <c r="H113" s="88">
        <f t="shared" si="27"/>
        <v>0</v>
      </c>
      <c r="I113" s="88">
        <f t="shared" si="27"/>
        <v>0</v>
      </c>
      <c r="J113" s="88">
        <f t="shared" si="27"/>
        <v>0</v>
      </c>
      <c r="K113" s="88">
        <v>42850</v>
      </c>
      <c r="L113" s="88">
        <v>42850</v>
      </c>
      <c r="M113" s="88"/>
      <c r="N113" s="88"/>
      <c r="O113" s="88">
        <f t="shared" si="27"/>
        <v>0</v>
      </c>
      <c r="P113" s="88">
        <f t="shared" si="27"/>
        <v>0</v>
      </c>
      <c r="Q113" s="88">
        <f t="shared" si="27"/>
        <v>0</v>
      </c>
      <c r="R113" s="88">
        <f t="shared" si="27"/>
        <v>0</v>
      </c>
    </row>
    <row r="114" spans="1:18" s="6" customFormat="1" ht="12.75">
      <c r="A114" s="86">
        <v>3111</v>
      </c>
      <c r="B114" s="94" t="s">
        <v>25</v>
      </c>
      <c r="C114" s="88">
        <f t="shared" si="26"/>
        <v>0</v>
      </c>
      <c r="D114" s="88">
        <f t="shared" si="26"/>
        <v>0</v>
      </c>
      <c r="E114" s="87"/>
      <c r="F114" s="87"/>
      <c r="G114" s="95"/>
      <c r="H114" s="95"/>
      <c r="I114" s="87"/>
      <c r="J114" s="87"/>
      <c r="K114" s="87"/>
      <c r="L114" s="87"/>
      <c r="M114" s="87"/>
      <c r="N114" s="87"/>
      <c r="O114" s="95"/>
      <c r="P114" s="95"/>
      <c r="Q114" s="95"/>
      <c r="R114" s="95"/>
    </row>
    <row r="115" spans="1:18" ht="12.75">
      <c r="A115" s="93">
        <v>312</v>
      </c>
      <c r="B115" s="84" t="s">
        <v>26</v>
      </c>
      <c r="C115" s="88">
        <f t="shared" si="26"/>
        <v>2500</v>
      </c>
      <c r="D115" s="88">
        <f t="shared" si="26"/>
        <v>2500</v>
      </c>
      <c r="E115" s="88">
        <v>163</v>
      </c>
      <c r="F115" s="88">
        <v>163</v>
      </c>
      <c r="G115" s="88">
        <f aca="true" t="shared" si="28" ref="G115:R115">G116</f>
        <v>0</v>
      </c>
      <c r="H115" s="88">
        <f t="shared" si="28"/>
        <v>0</v>
      </c>
      <c r="I115" s="88">
        <f t="shared" si="28"/>
        <v>0</v>
      </c>
      <c r="J115" s="88">
        <f t="shared" si="28"/>
        <v>0</v>
      </c>
      <c r="K115" s="88">
        <v>2337</v>
      </c>
      <c r="L115" s="88">
        <v>2337</v>
      </c>
      <c r="M115" s="88"/>
      <c r="N115" s="88"/>
      <c r="O115" s="88">
        <f t="shared" si="28"/>
        <v>0</v>
      </c>
      <c r="P115" s="88">
        <f t="shared" si="28"/>
        <v>0</v>
      </c>
      <c r="Q115" s="88">
        <f t="shared" si="28"/>
        <v>0</v>
      </c>
      <c r="R115" s="88">
        <f t="shared" si="28"/>
        <v>0</v>
      </c>
    </row>
    <row r="116" spans="1:18" ht="12.75">
      <c r="A116" s="86">
        <v>3121</v>
      </c>
      <c r="B116" s="94" t="s">
        <v>26</v>
      </c>
      <c r="C116" s="88">
        <f t="shared" si="26"/>
        <v>0</v>
      </c>
      <c r="D116" s="88">
        <f t="shared" si="26"/>
        <v>0</v>
      </c>
      <c r="E116" s="95"/>
      <c r="F116" s="95"/>
      <c r="G116" s="95"/>
      <c r="H116" s="95"/>
      <c r="I116" s="95"/>
      <c r="J116" s="95"/>
      <c r="K116" s="87"/>
      <c r="L116" s="87"/>
      <c r="M116" s="87"/>
      <c r="N116" s="87"/>
      <c r="O116" s="95"/>
      <c r="P116" s="95"/>
      <c r="Q116" s="95"/>
      <c r="R116" s="95"/>
    </row>
    <row r="117" spans="1:18" ht="12.75">
      <c r="A117" s="93">
        <v>313</v>
      </c>
      <c r="B117" s="84" t="s">
        <v>27</v>
      </c>
      <c r="C117" s="88">
        <f t="shared" si="26"/>
        <v>9503</v>
      </c>
      <c r="D117" s="88">
        <f t="shared" si="26"/>
        <v>9503</v>
      </c>
      <c r="E117" s="88">
        <v>2132</v>
      </c>
      <c r="F117" s="88">
        <v>2132</v>
      </c>
      <c r="G117" s="88">
        <f aca="true" t="shared" si="29" ref="G117:R117">G118</f>
        <v>0</v>
      </c>
      <c r="H117" s="88">
        <f t="shared" si="29"/>
        <v>0</v>
      </c>
      <c r="I117" s="88">
        <f t="shared" si="29"/>
        <v>0</v>
      </c>
      <c r="J117" s="88">
        <f t="shared" si="29"/>
        <v>0</v>
      </c>
      <c r="K117" s="88">
        <v>7371</v>
      </c>
      <c r="L117" s="88">
        <v>7371</v>
      </c>
      <c r="M117" s="88"/>
      <c r="N117" s="88"/>
      <c r="O117" s="88">
        <f t="shared" si="29"/>
        <v>0</v>
      </c>
      <c r="P117" s="88">
        <f t="shared" si="29"/>
        <v>0</v>
      </c>
      <c r="Q117" s="88">
        <f t="shared" si="29"/>
        <v>0</v>
      </c>
      <c r="R117" s="88">
        <f t="shared" si="29"/>
        <v>0</v>
      </c>
    </row>
    <row r="118" spans="1:18" ht="12.75">
      <c r="A118" s="86">
        <v>3132</v>
      </c>
      <c r="B118" s="94" t="s">
        <v>97</v>
      </c>
      <c r="C118" s="88">
        <f t="shared" si="26"/>
        <v>0</v>
      </c>
      <c r="D118" s="88">
        <f t="shared" si="26"/>
        <v>0</v>
      </c>
      <c r="E118" s="87"/>
      <c r="F118" s="87"/>
      <c r="G118" s="95"/>
      <c r="H118" s="95"/>
      <c r="I118" s="87">
        <v>0</v>
      </c>
      <c r="J118" s="87">
        <v>0</v>
      </c>
      <c r="K118" s="87"/>
      <c r="L118" s="87"/>
      <c r="M118" s="87"/>
      <c r="N118" s="87"/>
      <c r="O118" s="95"/>
      <c r="P118" s="95"/>
      <c r="Q118" s="95"/>
      <c r="R118" s="95"/>
    </row>
    <row r="119" spans="1:18" ht="12.75">
      <c r="A119" s="86">
        <v>3133</v>
      </c>
      <c r="B119" s="94" t="s">
        <v>98</v>
      </c>
      <c r="C119" s="88">
        <f t="shared" si="26"/>
        <v>0</v>
      </c>
      <c r="D119" s="88">
        <f t="shared" si="26"/>
        <v>0</v>
      </c>
      <c r="E119" s="87"/>
      <c r="F119" s="87"/>
      <c r="G119" s="95"/>
      <c r="H119" s="95"/>
      <c r="I119" s="87"/>
      <c r="J119" s="87"/>
      <c r="K119" s="87"/>
      <c r="L119" s="87"/>
      <c r="M119" s="87"/>
      <c r="N119" s="87"/>
      <c r="O119" s="95"/>
      <c r="P119" s="95"/>
      <c r="Q119" s="95"/>
      <c r="R119" s="95"/>
    </row>
    <row r="120" spans="1:18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>SUM(D121+D126+D133+D143+D144)</f>
        <v>823</v>
      </c>
      <c r="E120" s="88">
        <v>243</v>
      </c>
      <c r="F120" s="88">
        <v>243</v>
      </c>
      <c r="G120" s="88">
        <f aca="true" t="shared" si="30" ref="G120:R120">SUM(G121+G126+G133+G143+G144)</f>
        <v>0</v>
      </c>
      <c r="H120" s="88">
        <f>SUM(H121+H126+H133+H143+H144)</f>
        <v>0</v>
      </c>
      <c r="I120" s="88">
        <f t="shared" si="30"/>
        <v>0</v>
      </c>
      <c r="J120" s="88">
        <f>SUM(J121+J126+J133+J143+J144)</f>
        <v>0</v>
      </c>
      <c r="K120" s="88">
        <f t="shared" si="30"/>
        <v>580</v>
      </c>
      <c r="L120" s="88">
        <f>SUM(L121+L126+L133+L143+L144)</f>
        <v>580</v>
      </c>
      <c r="M120" s="88"/>
      <c r="N120" s="88"/>
      <c r="O120" s="88">
        <f t="shared" si="30"/>
        <v>0</v>
      </c>
      <c r="P120" s="88">
        <f>SUM(P121+P126+P133+P143+P144)</f>
        <v>0</v>
      </c>
      <c r="Q120" s="88">
        <f t="shared" si="30"/>
        <v>0</v>
      </c>
      <c r="R120" s="88">
        <f t="shared" si="30"/>
        <v>0</v>
      </c>
    </row>
    <row r="121" spans="1:18" ht="12.75">
      <c r="A121" s="93">
        <v>321</v>
      </c>
      <c r="B121" s="84" t="s">
        <v>29</v>
      </c>
      <c r="C121" s="88">
        <f aca="true" t="shared" si="31" ref="C121:D132">SUM(E121+G121+I121+K121+O121+Q121+R121)</f>
        <v>740</v>
      </c>
      <c r="D121" s="88">
        <f t="shared" si="31"/>
        <v>740</v>
      </c>
      <c r="E121" s="88">
        <v>240</v>
      </c>
      <c r="F121" s="88">
        <v>240</v>
      </c>
      <c r="G121" s="88">
        <f>SUM(G122:G125)</f>
        <v>0</v>
      </c>
      <c r="H121" s="88">
        <f>SUM(H122:H125)</f>
        <v>0</v>
      </c>
      <c r="I121" s="88">
        <f>SUM(I122:I125)</f>
        <v>0</v>
      </c>
      <c r="J121" s="88">
        <f>SUM(J122:J125)</f>
        <v>0</v>
      </c>
      <c r="K121" s="88">
        <v>500</v>
      </c>
      <c r="L121" s="88">
        <v>500</v>
      </c>
      <c r="M121" s="88"/>
      <c r="N121" s="88"/>
      <c r="O121" s="88">
        <f>SUM(O122:O125)</f>
        <v>0</v>
      </c>
      <c r="P121" s="88">
        <f>SUM(P122:P125)</f>
        <v>0</v>
      </c>
      <c r="Q121" s="88">
        <f>SUM(Q122:Q125)</f>
        <v>0</v>
      </c>
      <c r="R121" s="88">
        <f>SUM(R122:R125)</f>
        <v>0</v>
      </c>
    </row>
    <row r="122" spans="1:18" s="6" customFormat="1" ht="12.75">
      <c r="A122" s="86">
        <v>3211</v>
      </c>
      <c r="B122" s="94" t="s">
        <v>56</v>
      </c>
      <c r="C122" s="88">
        <f t="shared" si="31"/>
        <v>0</v>
      </c>
      <c r="D122" s="88">
        <f t="shared" si="31"/>
        <v>0</v>
      </c>
      <c r="E122" s="87"/>
      <c r="F122" s="87"/>
      <c r="G122" s="95"/>
      <c r="H122" s="95"/>
      <c r="I122" s="95"/>
      <c r="J122" s="95"/>
      <c r="K122" s="87"/>
      <c r="L122" s="87"/>
      <c r="M122" s="87"/>
      <c r="N122" s="87"/>
      <c r="O122" s="95"/>
      <c r="P122" s="95"/>
      <c r="Q122" s="95"/>
      <c r="R122" s="95"/>
    </row>
    <row r="123" spans="1:18" s="6" customFormat="1" ht="25.5">
      <c r="A123" s="86">
        <v>3212</v>
      </c>
      <c r="B123" s="94" t="s">
        <v>59</v>
      </c>
      <c r="C123" s="88">
        <f t="shared" si="31"/>
        <v>0</v>
      </c>
      <c r="D123" s="88">
        <f t="shared" si="31"/>
        <v>0</v>
      </c>
      <c r="E123" s="87"/>
      <c r="F123" s="87"/>
      <c r="G123" s="95"/>
      <c r="H123" s="95"/>
      <c r="I123" s="95"/>
      <c r="J123" s="95"/>
      <c r="K123" s="87"/>
      <c r="L123" s="87"/>
      <c r="M123" s="87"/>
      <c r="N123" s="87"/>
      <c r="O123" s="95"/>
      <c r="P123" s="95"/>
      <c r="Q123" s="95"/>
      <c r="R123" s="95"/>
    </row>
    <row r="124" spans="1:18" ht="12.75">
      <c r="A124" s="86">
        <v>3213</v>
      </c>
      <c r="B124" s="94" t="s">
        <v>57</v>
      </c>
      <c r="C124" s="88">
        <f t="shared" si="31"/>
        <v>0</v>
      </c>
      <c r="D124" s="88">
        <f t="shared" si="31"/>
        <v>0</v>
      </c>
      <c r="E124" s="87"/>
      <c r="F124" s="87"/>
      <c r="G124" s="95"/>
      <c r="H124" s="95"/>
      <c r="I124" s="95"/>
      <c r="J124" s="95"/>
      <c r="K124" s="87"/>
      <c r="L124" s="87"/>
      <c r="M124" s="87"/>
      <c r="N124" s="87"/>
      <c r="O124" s="95"/>
      <c r="P124" s="95"/>
      <c r="Q124" s="95"/>
      <c r="R124" s="95"/>
    </row>
    <row r="125" spans="1:18" ht="12.75">
      <c r="A125" s="86">
        <v>3214</v>
      </c>
      <c r="B125" s="94" t="s">
        <v>58</v>
      </c>
      <c r="C125" s="88">
        <f t="shared" si="31"/>
        <v>0</v>
      </c>
      <c r="D125" s="88">
        <f t="shared" si="31"/>
        <v>0</v>
      </c>
      <c r="E125" s="87"/>
      <c r="F125" s="87"/>
      <c r="G125" s="95"/>
      <c r="H125" s="95"/>
      <c r="I125" s="95"/>
      <c r="J125" s="95"/>
      <c r="K125" s="87"/>
      <c r="L125" s="87"/>
      <c r="M125" s="87"/>
      <c r="N125" s="87"/>
      <c r="O125" s="95"/>
      <c r="P125" s="95"/>
      <c r="Q125" s="95"/>
      <c r="R125" s="95"/>
    </row>
    <row r="126" spans="1:18" ht="12.75">
      <c r="A126" s="93">
        <v>322</v>
      </c>
      <c r="B126" s="84" t="s">
        <v>30</v>
      </c>
      <c r="C126" s="88">
        <f t="shared" si="31"/>
        <v>0</v>
      </c>
      <c r="D126" s="88">
        <f t="shared" si="31"/>
        <v>0</v>
      </c>
      <c r="E126" s="88">
        <f>SUM(E127:E132)</f>
        <v>0</v>
      </c>
      <c r="F126" s="88">
        <f>SUM(F127:F132)</f>
        <v>0</v>
      </c>
      <c r="G126" s="88">
        <f aca="true" t="shared" si="32" ref="G126:R126">SUM(G127:G132)</f>
        <v>0</v>
      </c>
      <c r="H126" s="88">
        <f>SUM(H127:H132)</f>
        <v>0</v>
      </c>
      <c r="I126" s="88">
        <f t="shared" si="32"/>
        <v>0</v>
      </c>
      <c r="J126" s="88">
        <f>SUM(J127:J132)</f>
        <v>0</v>
      </c>
      <c r="K126" s="88">
        <f t="shared" si="32"/>
        <v>0</v>
      </c>
      <c r="L126" s="88">
        <f>SUM(L127:L132)</f>
        <v>0</v>
      </c>
      <c r="M126" s="88"/>
      <c r="N126" s="88"/>
      <c r="O126" s="88">
        <f t="shared" si="32"/>
        <v>0</v>
      </c>
      <c r="P126" s="88">
        <f>SUM(P127:P132)</f>
        <v>0</v>
      </c>
      <c r="Q126" s="88">
        <f t="shared" si="32"/>
        <v>0</v>
      </c>
      <c r="R126" s="88">
        <f t="shared" si="32"/>
        <v>0</v>
      </c>
    </row>
    <row r="127" spans="1:18" s="6" customFormat="1" ht="12.75" customHeight="1">
      <c r="A127" s="86">
        <v>3221</v>
      </c>
      <c r="B127" s="94" t="s">
        <v>60</v>
      </c>
      <c r="C127" s="88">
        <f t="shared" si="31"/>
        <v>0</v>
      </c>
      <c r="D127" s="88">
        <f t="shared" si="31"/>
        <v>0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95"/>
      <c r="R127" s="95"/>
    </row>
    <row r="128" spans="1:18" s="6" customFormat="1" ht="12.75">
      <c r="A128" s="86">
        <v>3222</v>
      </c>
      <c r="B128" s="94" t="s">
        <v>61</v>
      </c>
      <c r="C128" s="88">
        <f t="shared" si="31"/>
        <v>0</v>
      </c>
      <c r="D128" s="88">
        <f t="shared" si="31"/>
        <v>0</v>
      </c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95"/>
      <c r="R128" s="95"/>
    </row>
    <row r="129" spans="1:18" s="6" customFormat="1" ht="12.75">
      <c r="A129" s="86">
        <v>3223</v>
      </c>
      <c r="B129" s="94" t="s">
        <v>62</v>
      </c>
      <c r="C129" s="88">
        <f t="shared" si="31"/>
        <v>0</v>
      </c>
      <c r="D129" s="88">
        <f t="shared" si="31"/>
        <v>0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95"/>
      <c r="R129" s="95"/>
    </row>
    <row r="130" spans="1:18" ht="25.5">
      <c r="A130" s="86">
        <v>3224</v>
      </c>
      <c r="B130" s="94" t="s">
        <v>63</v>
      </c>
      <c r="C130" s="88">
        <f t="shared" si="31"/>
        <v>0</v>
      </c>
      <c r="D130" s="88">
        <f t="shared" si="31"/>
        <v>0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95"/>
      <c r="R130" s="95"/>
    </row>
    <row r="131" spans="1:18" ht="12.75">
      <c r="A131" s="86">
        <v>3225</v>
      </c>
      <c r="B131" s="94" t="s">
        <v>64</v>
      </c>
      <c r="C131" s="88">
        <f t="shared" si="31"/>
        <v>0</v>
      </c>
      <c r="D131" s="88">
        <f t="shared" si="31"/>
        <v>0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95"/>
      <c r="R131" s="95"/>
    </row>
    <row r="132" spans="1:18" ht="25.5">
      <c r="A132" s="86">
        <v>3227</v>
      </c>
      <c r="B132" s="94" t="s">
        <v>65</v>
      </c>
      <c r="C132" s="88">
        <f t="shared" si="31"/>
        <v>0</v>
      </c>
      <c r="D132" s="88">
        <f t="shared" si="31"/>
        <v>0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95"/>
      <c r="R132" s="95"/>
    </row>
    <row r="133" spans="1:18" s="6" customFormat="1" ht="12.75">
      <c r="A133" s="93">
        <v>323</v>
      </c>
      <c r="B133" s="84" t="s">
        <v>31</v>
      </c>
      <c r="C133" s="88">
        <f>SUM(E133+G133+I133+K133+O133+Q133+R133)</f>
        <v>83</v>
      </c>
      <c r="D133" s="88">
        <f>SUM(F133+H133+J133+L133+P133+R133+S133)</f>
        <v>83</v>
      </c>
      <c r="E133" s="88">
        <v>3</v>
      </c>
      <c r="F133" s="88">
        <v>3</v>
      </c>
      <c r="G133" s="88">
        <f>SUM(G134:G142)</f>
        <v>0</v>
      </c>
      <c r="H133" s="88">
        <f>SUM(H134:H142)</f>
        <v>0</v>
      </c>
      <c r="I133" s="88">
        <f>SUM(I134:I142)</f>
        <v>0</v>
      </c>
      <c r="J133" s="88">
        <f>SUM(J134:J142)</f>
        <v>0</v>
      </c>
      <c r="K133" s="88">
        <v>80</v>
      </c>
      <c r="L133" s="88">
        <v>80</v>
      </c>
      <c r="M133" s="88"/>
      <c r="N133" s="88"/>
      <c r="O133" s="88">
        <f>SUM(O134:O142)</f>
        <v>0</v>
      </c>
      <c r="P133" s="88">
        <f>SUM(P134:P142)</f>
        <v>0</v>
      </c>
      <c r="Q133" s="88">
        <f>SUM(Q134:Q142)</f>
        <v>0</v>
      </c>
      <c r="R133" s="88">
        <f>SUM(R134:R142)</f>
        <v>0</v>
      </c>
    </row>
    <row r="134" spans="1:18" ht="12.75">
      <c r="A134" s="86">
        <v>3231</v>
      </c>
      <c r="B134" s="94" t="s">
        <v>66</v>
      </c>
      <c r="C134" s="88">
        <f aca="true" t="shared" si="33" ref="C134:D148">SUM(E134+G134+I134+K134+O134+Q134+R134)</f>
        <v>0</v>
      </c>
      <c r="D134" s="88">
        <f t="shared" si="33"/>
        <v>0</v>
      </c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95"/>
      <c r="P134" s="95"/>
      <c r="Q134" s="95"/>
      <c r="R134" s="95"/>
    </row>
    <row r="135" spans="1:18" ht="12.75">
      <c r="A135" s="86">
        <v>3232</v>
      </c>
      <c r="B135" s="94" t="s">
        <v>67</v>
      </c>
      <c r="C135" s="88">
        <f t="shared" si="33"/>
        <v>0</v>
      </c>
      <c r="D135" s="88">
        <f t="shared" si="33"/>
        <v>0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95"/>
      <c r="P135" s="95"/>
      <c r="Q135" s="95"/>
      <c r="R135" s="95"/>
    </row>
    <row r="136" spans="1:18" ht="12.75">
      <c r="A136" s="86">
        <v>3233</v>
      </c>
      <c r="B136" s="94" t="s">
        <v>68</v>
      </c>
      <c r="C136" s="88">
        <f t="shared" si="33"/>
        <v>0</v>
      </c>
      <c r="D136" s="88">
        <f t="shared" si="33"/>
        <v>0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95"/>
      <c r="P136" s="95"/>
      <c r="Q136" s="95"/>
      <c r="R136" s="95"/>
    </row>
    <row r="137" spans="1:18" ht="12.75">
      <c r="A137" s="86">
        <v>3234</v>
      </c>
      <c r="B137" s="94" t="s">
        <v>69</v>
      </c>
      <c r="C137" s="88">
        <f t="shared" si="33"/>
        <v>0</v>
      </c>
      <c r="D137" s="88">
        <f t="shared" si="33"/>
        <v>0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95"/>
      <c r="P137" s="95"/>
      <c r="Q137" s="95"/>
      <c r="R137" s="95"/>
    </row>
    <row r="138" spans="1:18" s="6" customFormat="1" ht="12.75">
      <c r="A138" s="86">
        <v>3235</v>
      </c>
      <c r="B138" s="94" t="s">
        <v>70</v>
      </c>
      <c r="C138" s="88">
        <f t="shared" si="33"/>
        <v>0</v>
      </c>
      <c r="D138" s="88">
        <f t="shared" si="33"/>
        <v>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5"/>
      <c r="P138" s="95"/>
      <c r="Q138" s="95"/>
      <c r="R138" s="95"/>
    </row>
    <row r="139" spans="1:18" ht="12.75">
      <c r="A139" s="86">
        <v>3236</v>
      </c>
      <c r="B139" s="94" t="s">
        <v>71</v>
      </c>
      <c r="C139" s="88">
        <f t="shared" si="33"/>
        <v>0</v>
      </c>
      <c r="D139" s="88">
        <f t="shared" si="33"/>
        <v>0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95"/>
      <c r="P139" s="95"/>
      <c r="Q139" s="95"/>
      <c r="R139" s="95"/>
    </row>
    <row r="140" spans="1:18" s="6" customFormat="1" ht="12.75">
      <c r="A140" s="86">
        <v>3237</v>
      </c>
      <c r="B140" s="94" t="s">
        <v>72</v>
      </c>
      <c r="C140" s="88">
        <f t="shared" si="33"/>
        <v>0</v>
      </c>
      <c r="D140" s="88">
        <f t="shared" si="33"/>
        <v>0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95"/>
      <c r="P140" s="95"/>
      <c r="Q140" s="95"/>
      <c r="R140" s="95"/>
    </row>
    <row r="141" spans="1:18" ht="12.75">
      <c r="A141" s="86">
        <v>3238</v>
      </c>
      <c r="B141" s="94" t="s">
        <v>73</v>
      </c>
      <c r="C141" s="88">
        <f t="shared" si="33"/>
        <v>0</v>
      </c>
      <c r="D141" s="88">
        <f t="shared" si="33"/>
        <v>0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95"/>
      <c r="P141" s="95"/>
      <c r="Q141" s="95"/>
      <c r="R141" s="95"/>
    </row>
    <row r="142" spans="1:18" s="6" customFormat="1" ht="12.75">
      <c r="A142" s="86">
        <v>3239</v>
      </c>
      <c r="B142" s="94" t="s">
        <v>74</v>
      </c>
      <c r="C142" s="88">
        <f t="shared" si="33"/>
        <v>0</v>
      </c>
      <c r="D142" s="88">
        <f t="shared" si="33"/>
        <v>0</v>
      </c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95"/>
      <c r="P142" s="95"/>
      <c r="Q142" s="95"/>
      <c r="R142" s="95"/>
    </row>
    <row r="143" spans="1:18" s="6" customFormat="1" ht="25.5">
      <c r="A143" s="93">
        <v>324</v>
      </c>
      <c r="B143" s="84" t="s">
        <v>46</v>
      </c>
      <c r="C143" s="88">
        <f t="shared" si="33"/>
        <v>0</v>
      </c>
      <c r="D143" s="88">
        <f t="shared" si="33"/>
        <v>0</v>
      </c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95"/>
      <c r="P143" s="95"/>
      <c r="Q143" s="95"/>
      <c r="R143" s="95"/>
    </row>
    <row r="144" spans="1:18" ht="12.75" customHeight="1">
      <c r="A144" s="93">
        <v>329</v>
      </c>
      <c r="B144" s="84" t="s">
        <v>32</v>
      </c>
      <c r="C144" s="88">
        <f t="shared" si="33"/>
        <v>0</v>
      </c>
      <c r="D144" s="88">
        <f t="shared" si="33"/>
        <v>0</v>
      </c>
      <c r="E144" s="88">
        <f aca="true" t="shared" si="34" ref="E144:R144">SUM(E145:E148)</f>
        <v>0</v>
      </c>
      <c r="F144" s="88">
        <f>SUM(F145:F148)</f>
        <v>0</v>
      </c>
      <c r="G144" s="88">
        <f t="shared" si="34"/>
        <v>0</v>
      </c>
      <c r="H144" s="88">
        <f>SUM(H145:H148)</f>
        <v>0</v>
      </c>
      <c r="I144" s="88">
        <f t="shared" si="34"/>
        <v>0</v>
      </c>
      <c r="J144" s="88">
        <f>SUM(J145:J148)</f>
        <v>0</v>
      </c>
      <c r="K144" s="88">
        <f t="shared" si="34"/>
        <v>0</v>
      </c>
      <c r="L144" s="88">
        <f>SUM(L145:L148)</f>
        <v>0</v>
      </c>
      <c r="M144" s="88"/>
      <c r="N144" s="88"/>
      <c r="O144" s="88">
        <f t="shared" si="34"/>
        <v>0</v>
      </c>
      <c r="P144" s="88">
        <f>SUM(P145:P148)</f>
        <v>0</v>
      </c>
      <c r="Q144" s="88">
        <f t="shared" si="34"/>
        <v>0</v>
      </c>
      <c r="R144" s="88">
        <f t="shared" si="34"/>
        <v>0</v>
      </c>
    </row>
    <row r="145" spans="1:18" ht="12.75">
      <c r="A145" s="86">
        <v>3293</v>
      </c>
      <c r="B145" s="94" t="s">
        <v>75</v>
      </c>
      <c r="C145" s="88">
        <f t="shared" si="33"/>
        <v>0</v>
      </c>
      <c r="D145" s="88">
        <f t="shared" si="33"/>
        <v>0</v>
      </c>
      <c r="E145" s="87"/>
      <c r="F145" s="87"/>
      <c r="G145" s="95"/>
      <c r="H145" s="95"/>
      <c r="I145" s="87"/>
      <c r="J145" s="87"/>
      <c r="K145" s="95"/>
      <c r="L145" s="95"/>
      <c r="M145" s="95"/>
      <c r="N145" s="95"/>
      <c r="O145" s="95"/>
      <c r="P145" s="95"/>
      <c r="Q145" s="95"/>
      <c r="R145" s="95"/>
    </row>
    <row r="146" spans="1:18" ht="12.75">
      <c r="A146" s="86">
        <v>3294</v>
      </c>
      <c r="B146" s="94" t="s">
        <v>76</v>
      </c>
      <c r="C146" s="88">
        <f t="shared" si="33"/>
        <v>0</v>
      </c>
      <c r="D146" s="88">
        <f t="shared" si="33"/>
        <v>0</v>
      </c>
      <c r="E146" s="87"/>
      <c r="F146" s="87"/>
      <c r="G146" s="95"/>
      <c r="H146" s="95"/>
      <c r="I146" s="87"/>
      <c r="J146" s="87"/>
      <c r="K146" s="95"/>
      <c r="L146" s="95"/>
      <c r="M146" s="95"/>
      <c r="N146" s="95"/>
      <c r="O146" s="95"/>
      <c r="P146" s="95"/>
      <c r="Q146" s="95"/>
      <c r="R146" s="95"/>
    </row>
    <row r="147" spans="1:18" s="6" customFormat="1" ht="12.75">
      <c r="A147" s="86">
        <v>3295</v>
      </c>
      <c r="B147" s="94" t="s">
        <v>77</v>
      </c>
      <c r="C147" s="88">
        <f t="shared" si="33"/>
        <v>0</v>
      </c>
      <c r="D147" s="88">
        <f t="shared" si="33"/>
        <v>0</v>
      </c>
      <c r="E147" s="87"/>
      <c r="F147" s="87"/>
      <c r="G147" s="95"/>
      <c r="H147" s="95"/>
      <c r="I147" s="87"/>
      <c r="J147" s="87"/>
      <c r="K147" s="95"/>
      <c r="L147" s="95"/>
      <c r="M147" s="95"/>
      <c r="N147" s="95"/>
      <c r="O147" s="95"/>
      <c r="P147" s="95"/>
      <c r="Q147" s="95"/>
      <c r="R147" s="95"/>
    </row>
    <row r="148" spans="1:18" s="6" customFormat="1" ht="12.75">
      <c r="A148" s="86">
        <v>3299</v>
      </c>
      <c r="B148" s="94" t="s">
        <v>32</v>
      </c>
      <c r="C148" s="88">
        <f t="shared" si="33"/>
        <v>0</v>
      </c>
      <c r="D148" s="88">
        <f t="shared" si="33"/>
        <v>0</v>
      </c>
      <c r="E148" s="87"/>
      <c r="F148" s="87"/>
      <c r="G148" s="95"/>
      <c r="H148" s="95"/>
      <c r="I148" s="87"/>
      <c r="J148" s="87"/>
      <c r="K148" s="95"/>
      <c r="L148" s="95"/>
      <c r="M148" s="95"/>
      <c r="N148" s="95"/>
      <c r="O148" s="95"/>
      <c r="P148" s="95"/>
      <c r="Q148" s="95"/>
      <c r="R148" s="95"/>
    </row>
    <row r="149" spans="1:18" s="6" customFormat="1" ht="12.75">
      <c r="A149" s="93">
        <v>34</v>
      </c>
      <c r="B149" s="84" t="s">
        <v>33</v>
      </c>
      <c r="C149" s="88">
        <f>C150</f>
        <v>0</v>
      </c>
      <c r="D149" s="88">
        <f>D150</f>
        <v>0</v>
      </c>
      <c r="E149" s="88">
        <f aca="true" t="shared" si="35" ref="E149:R150">E150</f>
        <v>0</v>
      </c>
      <c r="F149" s="88">
        <f t="shared" si="35"/>
        <v>0</v>
      </c>
      <c r="G149" s="88">
        <f t="shared" si="35"/>
        <v>0</v>
      </c>
      <c r="H149" s="88">
        <f t="shared" si="35"/>
        <v>0</v>
      </c>
      <c r="I149" s="88">
        <f t="shared" si="35"/>
        <v>0</v>
      </c>
      <c r="J149" s="88">
        <f t="shared" si="35"/>
        <v>0</v>
      </c>
      <c r="K149" s="88">
        <f t="shared" si="35"/>
        <v>0</v>
      </c>
      <c r="L149" s="88">
        <f t="shared" si="35"/>
        <v>0</v>
      </c>
      <c r="M149" s="88"/>
      <c r="N149" s="88"/>
      <c r="O149" s="88">
        <f t="shared" si="35"/>
        <v>0</v>
      </c>
      <c r="P149" s="88">
        <f t="shared" si="35"/>
        <v>0</v>
      </c>
      <c r="Q149" s="88">
        <f t="shared" si="35"/>
        <v>0</v>
      </c>
      <c r="R149" s="88">
        <f t="shared" si="35"/>
        <v>0</v>
      </c>
    </row>
    <row r="150" spans="1:18" ht="12.75">
      <c r="A150" s="93">
        <v>343</v>
      </c>
      <c r="B150" s="84" t="s">
        <v>34</v>
      </c>
      <c r="C150" s="88">
        <f>SUM(E150+G150+I150+K150+O150+Q150+R150)</f>
        <v>0</v>
      </c>
      <c r="D150" s="88">
        <f>SUM(F150+H150+J150+L150+P150+R150+S150)</f>
        <v>0</v>
      </c>
      <c r="E150" s="88">
        <f>E151</f>
        <v>0</v>
      </c>
      <c r="F150" s="88">
        <f>F151</f>
        <v>0</v>
      </c>
      <c r="G150" s="88">
        <f t="shared" si="35"/>
        <v>0</v>
      </c>
      <c r="H150" s="88">
        <f t="shared" si="35"/>
        <v>0</v>
      </c>
      <c r="I150" s="88">
        <f t="shared" si="35"/>
        <v>0</v>
      </c>
      <c r="J150" s="88">
        <f t="shared" si="35"/>
        <v>0</v>
      </c>
      <c r="K150" s="88">
        <f t="shared" si="35"/>
        <v>0</v>
      </c>
      <c r="L150" s="88">
        <f t="shared" si="35"/>
        <v>0</v>
      </c>
      <c r="M150" s="88"/>
      <c r="N150" s="88"/>
      <c r="O150" s="88">
        <f t="shared" si="35"/>
        <v>0</v>
      </c>
      <c r="P150" s="88">
        <f t="shared" si="35"/>
        <v>0</v>
      </c>
      <c r="Q150" s="88">
        <f t="shared" si="35"/>
        <v>0</v>
      </c>
      <c r="R150" s="88">
        <f t="shared" si="35"/>
        <v>0</v>
      </c>
    </row>
    <row r="151" spans="1:18" ht="12.75">
      <c r="A151" s="86">
        <v>3431</v>
      </c>
      <c r="B151" s="94" t="s">
        <v>78</v>
      </c>
      <c r="C151" s="88">
        <f>SUM(E151+G151+I151+K151+O151+Q151+R151)</f>
        <v>0</v>
      </c>
      <c r="D151" s="88">
        <f>SUM(F151+H151+J151+L151+P151+R151+S151)</f>
        <v>0</v>
      </c>
      <c r="E151" s="87"/>
      <c r="F151" s="87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1:18" ht="25.5">
      <c r="A152" s="93">
        <v>4</v>
      </c>
      <c r="B152" s="84" t="s">
        <v>36</v>
      </c>
      <c r="C152" s="88">
        <f>C153</f>
        <v>0</v>
      </c>
      <c r="D152" s="88">
        <f>D153</f>
        <v>0</v>
      </c>
      <c r="E152" s="88">
        <f aca="true" t="shared" si="36" ref="E152:R152">E153</f>
        <v>0</v>
      </c>
      <c r="F152" s="88">
        <f t="shared" si="36"/>
        <v>0</v>
      </c>
      <c r="G152" s="88">
        <f t="shared" si="36"/>
        <v>0</v>
      </c>
      <c r="H152" s="88">
        <f t="shared" si="36"/>
        <v>0</v>
      </c>
      <c r="I152" s="88">
        <f t="shared" si="36"/>
        <v>0</v>
      </c>
      <c r="J152" s="88">
        <f t="shared" si="36"/>
        <v>0</v>
      </c>
      <c r="K152" s="88">
        <f t="shared" si="36"/>
        <v>0</v>
      </c>
      <c r="L152" s="88">
        <f t="shared" si="36"/>
        <v>0</v>
      </c>
      <c r="M152" s="88"/>
      <c r="N152" s="88"/>
      <c r="O152" s="88">
        <f t="shared" si="36"/>
        <v>0</v>
      </c>
      <c r="P152" s="88">
        <f t="shared" si="36"/>
        <v>0</v>
      </c>
      <c r="Q152" s="88">
        <f t="shared" si="36"/>
        <v>0</v>
      </c>
      <c r="R152" s="88">
        <f t="shared" si="36"/>
        <v>0</v>
      </c>
    </row>
    <row r="153" spans="1:18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>SUM(E154+E157)</f>
        <v>0</v>
      </c>
      <c r="F153" s="88">
        <f>SUM(F154+F157)</f>
        <v>0</v>
      </c>
      <c r="G153" s="88">
        <f aca="true" t="shared" si="37" ref="G153:R153">SUM(G154+G157)</f>
        <v>0</v>
      </c>
      <c r="H153" s="88">
        <f>SUM(H154+H157)</f>
        <v>0</v>
      </c>
      <c r="I153" s="88">
        <f t="shared" si="37"/>
        <v>0</v>
      </c>
      <c r="J153" s="88">
        <f>SUM(J154+J157)</f>
        <v>0</v>
      </c>
      <c r="K153" s="88">
        <f t="shared" si="37"/>
        <v>0</v>
      </c>
      <c r="L153" s="88">
        <f>SUM(L154+L157)</f>
        <v>0</v>
      </c>
      <c r="M153" s="88"/>
      <c r="N153" s="88"/>
      <c r="O153" s="88">
        <f t="shared" si="37"/>
        <v>0</v>
      </c>
      <c r="P153" s="88">
        <f>SUM(P154+P157)</f>
        <v>0</v>
      </c>
      <c r="Q153" s="88">
        <f t="shared" si="37"/>
        <v>0</v>
      </c>
      <c r="R153" s="88">
        <f t="shared" si="37"/>
        <v>0</v>
      </c>
    </row>
    <row r="154" spans="1:18" ht="12.75">
      <c r="A154" s="93">
        <v>422</v>
      </c>
      <c r="B154" s="84" t="s">
        <v>35</v>
      </c>
      <c r="C154" s="88">
        <f aca="true" t="shared" si="38" ref="C154:D158">SUM(E154+G154+I154+K154+O154+Q154+R154)</f>
        <v>0</v>
      </c>
      <c r="D154" s="88">
        <f t="shared" si="38"/>
        <v>0</v>
      </c>
      <c r="E154" s="88">
        <f>SUM(E155:E156)</f>
        <v>0</v>
      </c>
      <c r="F154" s="88">
        <f>SUM(F155:F156)</f>
        <v>0</v>
      </c>
      <c r="G154" s="88">
        <f aca="true" t="shared" si="39" ref="G154:R154">SUM(G155:G156)</f>
        <v>0</v>
      </c>
      <c r="H154" s="88">
        <f>SUM(H155:H156)</f>
        <v>0</v>
      </c>
      <c r="I154" s="88">
        <f t="shared" si="39"/>
        <v>0</v>
      </c>
      <c r="J154" s="88">
        <f>SUM(J155:J156)</f>
        <v>0</v>
      </c>
      <c r="K154" s="88">
        <f t="shared" si="39"/>
        <v>0</v>
      </c>
      <c r="L154" s="88">
        <f>SUM(L155:L156)</f>
        <v>0</v>
      </c>
      <c r="M154" s="88"/>
      <c r="N154" s="88"/>
      <c r="O154" s="88">
        <f t="shared" si="39"/>
        <v>0</v>
      </c>
      <c r="P154" s="88">
        <f>SUM(P155:P156)</f>
        <v>0</v>
      </c>
      <c r="Q154" s="88">
        <f t="shared" si="39"/>
        <v>0</v>
      </c>
      <c r="R154" s="88">
        <f t="shared" si="39"/>
        <v>0</v>
      </c>
    </row>
    <row r="155" spans="1:18" ht="12.75">
      <c r="A155" s="86">
        <v>4221</v>
      </c>
      <c r="B155" s="94" t="s">
        <v>53</v>
      </c>
      <c r="C155" s="88">
        <f t="shared" si="38"/>
        <v>0</v>
      </c>
      <c r="D155" s="88">
        <f t="shared" si="38"/>
        <v>0</v>
      </c>
      <c r="E155" s="95"/>
      <c r="F155" s="95"/>
      <c r="G155" s="87"/>
      <c r="H155" s="87"/>
      <c r="I155" s="95"/>
      <c r="J155" s="95"/>
      <c r="K155" s="87"/>
      <c r="L155" s="87"/>
      <c r="M155" s="87"/>
      <c r="N155" s="87"/>
      <c r="O155" s="87"/>
      <c r="P155" s="87"/>
      <c r="Q155" s="95"/>
      <c r="R155" s="95"/>
    </row>
    <row r="156" spans="1:18" ht="12.75">
      <c r="A156" s="86">
        <v>4226</v>
      </c>
      <c r="B156" s="94" t="s">
        <v>54</v>
      </c>
      <c r="C156" s="88">
        <f t="shared" si="38"/>
        <v>0</v>
      </c>
      <c r="D156" s="88">
        <f t="shared" si="38"/>
        <v>0</v>
      </c>
      <c r="E156" s="95"/>
      <c r="F156" s="95"/>
      <c r="G156" s="87"/>
      <c r="H156" s="87"/>
      <c r="I156" s="95"/>
      <c r="J156" s="95"/>
      <c r="K156" s="87"/>
      <c r="L156" s="87"/>
      <c r="M156" s="87"/>
      <c r="N156" s="87"/>
      <c r="O156" s="87"/>
      <c r="P156" s="87"/>
      <c r="Q156" s="95"/>
      <c r="R156" s="95"/>
    </row>
    <row r="157" spans="1:18" ht="25.5">
      <c r="A157" s="93">
        <v>424</v>
      </c>
      <c r="B157" s="84" t="s">
        <v>38</v>
      </c>
      <c r="C157" s="88">
        <f t="shared" si="38"/>
        <v>0</v>
      </c>
      <c r="D157" s="88">
        <f t="shared" si="38"/>
        <v>0</v>
      </c>
      <c r="E157" s="88">
        <f>E158</f>
        <v>0</v>
      </c>
      <c r="F157" s="88">
        <f>F158</f>
        <v>0</v>
      </c>
      <c r="G157" s="88">
        <f aca="true" t="shared" si="40" ref="G157:R157">G158</f>
        <v>0</v>
      </c>
      <c r="H157" s="88">
        <f t="shared" si="40"/>
        <v>0</v>
      </c>
      <c r="I157" s="88">
        <f t="shared" si="40"/>
        <v>0</v>
      </c>
      <c r="J157" s="88">
        <f t="shared" si="40"/>
        <v>0</v>
      </c>
      <c r="K157" s="88">
        <f t="shared" si="40"/>
        <v>0</v>
      </c>
      <c r="L157" s="88">
        <f t="shared" si="40"/>
        <v>0</v>
      </c>
      <c r="M157" s="88"/>
      <c r="N157" s="88"/>
      <c r="O157" s="88">
        <f t="shared" si="40"/>
        <v>0</v>
      </c>
      <c r="P157" s="88">
        <f t="shared" si="40"/>
        <v>0</v>
      </c>
      <c r="Q157" s="88">
        <f t="shared" si="40"/>
        <v>0</v>
      </c>
      <c r="R157" s="88">
        <f t="shared" si="40"/>
        <v>0</v>
      </c>
    </row>
    <row r="158" spans="1:18" s="6" customFormat="1" ht="12.75">
      <c r="A158" s="86">
        <v>4241</v>
      </c>
      <c r="B158" s="94" t="s">
        <v>55</v>
      </c>
      <c r="C158" s="88">
        <f t="shared" si="38"/>
        <v>0</v>
      </c>
      <c r="D158" s="88">
        <f t="shared" si="38"/>
        <v>0</v>
      </c>
      <c r="E158" s="87"/>
      <c r="F158" s="87"/>
      <c r="G158" s="95"/>
      <c r="H158" s="95"/>
      <c r="I158" s="95"/>
      <c r="J158" s="95"/>
      <c r="K158" s="87"/>
      <c r="L158" s="87"/>
      <c r="M158" s="87"/>
      <c r="N158" s="87"/>
      <c r="O158" s="87"/>
      <c r="P158" s="87"/>
      <c r="Q158" s="95"/>
      <c r="R158" s="95"/>
    </row>
    <row r="159" spans="1:18" ht="12.75">
      <c r="A159" s="93"/>
      <c r="B159" s="84" t="s">
        <v>88</v>
      </c>
      <c r="C159" s="88">
        <f aca="true" t="shared" si="41" ref="C159:R159">C111+C152</f>
        <v>68076</v>
      </c>
      <c r="D159" s="88">
        <f>D111+D152</f>
        <v>68076</v>
      </c>
      <c r="E159" s="88">
        <f t="shared" si="41"/>
        <v>14938</v>
      </c>
      <c r="F159" s="88">
        <f>F111+F152</f>
        <v>14938</v>
      </c>
      <c r="G159" s="88">
        <f t="shared" si="41"/>
        <v>0</v>
      </c>
      <c r="H159" s="88">
        <f>H111+H152</f>
        <v>0</v>
      </c>
      <c r="I159" s="88">
        <f t="shared" si="41"/>
        <v>0</v>
      </c>
      <c r="J159" s="88">
        <f>J111+J152</f>
        <v>0</v>
      </c>
      <c r="K159" s="88">
        <f t="shared" si="41"/>
        <v>53138</v>
      </c>
      <c r="L159" s="88">
        <f>L111+L152</f>
        <v>53138</v>
      </c>
      <c r="M159" s="88"/>
      <c r="N159" s="88"/>
      <c r="O159" s="88">
        <f t="shared" si="41"/>
        <v>0</v>
      </c>
      <c r="P159" s="88">
        <f>P111+P152</f>
        <v>0</v>
      </c>
      <c r="Q159" s="88">
        <f t="shared" si="41"/>
        <v>0</v>
      </c>
      <c r="R159" s="88">
        <f t="shared" si="41"/>
        <v>0</v>
      </c>
    </row>
    <row r="160" spans="1:18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18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1:18" ht="12.75">
      <c r="A162" s="93">
        <v>3</v>
      </c>
      <c r="B162" s="84" t="s">
        <v>23</v>
      </c>
      <c r="C162" s="88">
        <f aca="true" t="shared" si="42" ref="C162:R162">C163+C171+C200</f>
        <v>24000</v>
      </c>
      <c r="D162" s="88">
        <f>D163+D171+D200</f>
        <v>24000</v>
      </c>
      <c r="E162" s="88">
        <f t="shared" si="42"/>
        <v>0</v>
      </c>
      <c r="F162" s="88">
        <f>F163+F171+F200</f>
        <v>0</v>
      </c>
      <c r="G162" s="88">
        <f t="shared" si="42"/>
        <v>0</v>
      </c>
      <c r="H162" s="88">
        <f>H163+H171+H200</f>
        <v>0</v>
      </c>
      <c r="I162" s="88">
        <f t="shared" si="42"/>
        <v>0</v>
      </c>
      <c r="J162" s="88">
        <f>J163+J171+J200</f>
        <v>0</v>
      </c>
      <c r="K162" s="88">
        <f t="shared" si="42"/>
        <v>24000</v>
      </c>
      <c r="L162" s="88">
        <f>L163+L171+L200</f>
        <v>24000</v>
      </c>
      <c r="M162" s="88"/>
      <c r="N162" s="88"/>
      <c r="O162" s="88">
        <f t="shared" si="42"/>
        <v>0</v>
      </c>
      <c r="P162" s="88">
        <f>P163+P171+P200</f>
        <v>0</v>
      </c>
      <c r="Q162" s="88">
        <f t="shared" si="42"/>
        <v>0</v>
      </c>
      <c r="R162" s="88">
        <f t="shared" si="42"/>
        <v>0</v>
      </c>
    </row>
    <row r="163" spans="1:18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>SUM(E164+E166+E168)</f>
        <v>0</v>
      </c>
      <c r="F163" s="88">
        <f>SUM(F164+F166+F168)</f>
        <v>0</v>
      </c>
      <c r="G163" s="88">
        <f aca="true" t="shared" si="43" ref="G163:R163">SUM(G164+G166+G168)</f>
        <v>0</v>
      </c>
      <c r="H163" s="88">
        <f>SUM(H164+H166+H168)</f>
        <v>0</v>
      </c>
      <c r="I163" s="88">
        <f t="shared" si="43"/>
        <v>0</v>
      </c>
      <c r="J163" s="88">
        <f>SUM(J164+J166+J168)</f>
        <v>0</v>
      </c>
      <c r="K163" s="88">
        <f t="shared" si="43"/>
        <v>0</v>
      </c>
      <c r="L163" s="88">
        <f>SUM(L164+L166+L168)</f>
        <v>0</v>
      </c>
      <c r="M163" s="88"/>
      <c r="N163" s="88"/>
      <c r="O163" s="88">
        <f t="shared" si="43"/>
        <v>0</v>
      </c>
      <c r="P163" s="88">
        <f>SUM(P164+P166+P168)</f>
        <v>0</v>
      </c>
      <c r="Q163" s="88">
        <f t="shared" si="43"/>
        <v>0</v>
      </c>
      <c r="R163" s="88">
        <f t="shared" si="43"/>
        <v>0</v>
      </c>
    </row>
    <row r="164" spans="1:18" ht="12.75">
      <c r="A164" s="93">
        <v>311</v>
      </c>
      <c r="B164" s="84" t="s">
        <v>25</v>
      </c>
      <c r="C164" s="88">
        <f aca="true" t="shared" si="44" ref="C164:D169">SUM(E164+G164+I164+K164+O164+Q164+R164)</f>
        <v>0</v>
      </c>
      <c r="D164" s="88">
        <f t="shared" si="44"/>
        <v>0</v>
      </c>
      <c r="E164" s="88">
        <f>E165</f>
        <v>0</v>
      </c>
      <c r="F164" s="88">
        <f>F165</f>
        <v>0</v>
      </c>
      <c r="G164" s="88">
        <f aca="true" t="shared" si="45" ref="G164:R164">G165</f>
        <v>0</v>
      </c>
      <c r="H164" s="88">
        <f t="shared" si="45"/>
        <v>0</v>
      </c>
      <c r="I164" s="88">
        <f t="shared" si="45"/>
        <v>0</v>
      </c>
      <c r="J164" s="88">
        <f t="shared" si="45"/>
        <v>0</v>
      </c>
      <c r="K164" s="88">
        <f t="shared" si="45"/>
        <v>0</v>
      </c>
      <c r="L164" s="88">
        <f t="shared" si="45"/>
        <v>0</v>
      </c>
      <c r="M164" s="88"/>
      <c r="N164" s="88"/>
      <c r="O164" s="88">
        <f t="shared" si="45"/>
        <v>0</v>
      </c>
      <c r="P164" s="88">
        <f t="shared" si="45"/>
        <v>0</v>
      </c>
      <c r="Q164" s="88">
        <f t="shared" si="45"/>
        <v>0</v>
      </c>
      <c r="R164" s="88">
        <f t="shared" si="45"/>
        <v>0</v>
      </c>
    </row>
    <row r="165" spans="1:18" ht="12.75">
      <c r="A165" s="86">
        <v>3111</v>
      </c>
      <c r="B165" s="94" t="s">
        <v>25</v>
      </c>
      <c r="C165" s="88">
        <f t="shared" si="44"/>
        <v>0</v>
      </c>
      <c r="D165" s="88">
        <f t="shared" si="44"/>
        <v>0</v>
      </c>
      <c r="E165" s="87"/>
      <c r="F165" s="87"/>
      <c r="G165" s="95"/>
      <c r="H165" s="95"/>
      <c r="I165" s="87"/>
      <c r="J165" s="87"/>
      <c r="K165" s="87"/>
      <c r="L165" s="87"/>
      <c r="M165" s="87"/>
      <c r="N165" s="87"/>
      <c r="O165" s="95"/>
      <c r="P165" s="95"/>
      <c r="Q165" s="95"/>
      <c r="R165" s="95"/>
    </row>
    <row r="166" spans="1:18" ht="12.75">
      <c r="A166" s="93">
        <v>312</v>
      </c>
      <c r="B166" s="84" t="s">
        <v>26</v>
      </c>
      <c r="C166" s="88">
        <f t="shared" si="44"/>
        <v>0</v>
      </c>
      <c r="D166" s="88">
        <f t="shared" si="44"/>
        <v>0</v>
      </c>
      <c r="E166" s="88">
        <f>E167</f>
        <v>0</v>
      </c>
      <c r="F166" s="88">
        <f>F167</f>
        <v>0</v>
      </c>
      <c r="G166" s="88">
        <f aca="true" t="shared" si="46" ref="G166:R166">G167</f>
        <v>0</v>
      </c>
      <c r="H166" s="88">
        <f t="shared" si="46"/>
        <v>0</v>
      </c>
      <c r="I166" s="88">
        <f t="shared" si="46"/>
        <v>0</v>
      </c>
      <c r="J166" s="88">
        <f t="shared" si="46"/>
        <v>0</v>
      </c>
      <c r="K166" s="88">
        <f t="shared" si="46"/>
        <v>0</v>
      </c>
      <c r="L166" s="88">
        <f t="shared" si="46"/>
        <v>0</v>
      </c>
      <c r="M166" s="88"/>
      <c r="N166" s="88"/>
      <c r="O166" s="88">
        <f t="shared" si="46"/>
        <v>0</v>
      </c>
      <c r="P166" s="88">
        <f t="shared" si="46"/>
        <v>0</v>
      </c>
      <c r="Q166" s="88">
        <f t="shared" si="46"/>
        <v>0</v>
      </c>
      <c r="R166" s="88">
        <f t="shared" si="46"/>
        <v>0</v>
      </c>
    </row>
    <row r="167" spans="1:18" ht="12.75">
      <c r="A167" s="86">
        <v>3121</v>
      </c>
      <c r="B167" s="94" t="s">
        <v>26</v>
      </c>
      <c r="C167" s="88">
        <f t="shared" si="44"/>
        <v>0</v>
      </c>
      <c r="D167" s="88">
        <f t="shared" si="44"/>
        <v>0</v>
      </c>
      <c r="E167" s="95"/>
      <c r="F167" s="95"/>
      <c r="G167" s="95"/>
      <c r="H167" s="95"/>
      <c r="I167" s="95"/>
      <c r="J167" s="95"/>
      <c r="K167" s="87"/>
      <c r="L167" s="87"/>
      <c r="M167" s="87"/>
      <c r="N167" s="87"/>
      <c r="O167" s="95"/>
      <c r="P167" s="95"/>
      <c r="Q167" s="95"/>
      <c r="R167" s="95"/>
    </row>
    <row r="168" spans="1:18" ht="12.75">
      <c r="A168" s="93">
        <v>313</v>
      </c>
      <c r="B168" s="84" t="s">
        <v>27</v>
      </c>
      <c r="C168" s="88">
        <f t="shared" si="44"/>
        <v>0</v>
      </c>
      <c r="D168" s="88">
        <f t="shared" si="44"/>
        <v>0</v>
      </c>
      <c r="E168" s="88">
        <f>E169</f>
        <v>0</v>
      </c>
      <c r="F168" s="88">
        <f>F169</f>
        <v>0</v>
      </c>
      <c r="G168" s="88">
        <f aca="true" t="shared" si="47" ref="G168:R168">G169</f>
        <v>0</v>
      </c>
      <c r="H168" s="88">
        <f t="shared" si="47"/>
        <v>0</v>
      </c>
      <c r="I168" s="88">
        <f t="shared" si="47"/>
        <v>0</v>
      </c>
      <c r="J168" s="88">
        <f t="shared" si="47"/>
        <v>0</v>
      </c>
      <c r="K168" s="88">
        <f t="shared" si="47"/>
        <v>0</v>
      </c>
      <c r="L168" s="88">
        <f t="shared" si="47"/>
        <v>0</v>
      </c>
      <c r="M168" s="88"/>
      <c r="N168" s="88"/>
      <c r="O168" s="88">
        <f t="shared" si="47"/>
        <v>0</v>
      </c>
      <c r="P168" s="88">
        <f t="shared" si="47"/>
        <v>0</v>
      </c>
      <c r="Q168" s="88">
        <f t="shared" si="47"/>
        <v>0</v>
      </c>
      <c r="R168" s="88">
        <f t="shared" si="47"/>
        <v>0</v>
      </c>
    </row>
    <row r="169" spans="1:18" ht="12.75">
      <c r="A169" s="86">
        <v>3132</v>
      </c>
      <c r="B169" s="94" t="s">
        <v>97</v>
      </c>
      <c r="C169" s="88">
        <f t="shared" si="44"/>
        <v>0</v>
      </c>
      <c r="D169" s="88">
        <f t="shared" si="44"/>
        <v>0</v>
      </c>
      <c r="E169" s="87"/>
      <c r="F169" s="87"/>
      <c r="G169" s="95"/>
      <c r="H169" s="95"/>
      <c r="I169" s="87">
        <v>0</v>
      </c>
      <c r="J169" s="87">
        <v>0</v>
      </c>
      <c r="K169" s="87"/>
      <c r="L169" s="87"/>
      <c r="M169" s="87"/>
      <c r="N169" s="87"/>
      <c r="O169" s="95"/>
      <c r="P169" s="95"/>
      <c r="Q169" s="95"/>
      <c r="R169" s="95"/>
    </row>
    <row r="170" spans="1:18" ht="12.75">
      <c r="A170" s="86">
        <v>3133</v>
      </c>
      <c r="B170" s="94" t="s">
        <v>98</v>
      </c>
      <c r="C170" s="88"/>
      <c r="D170" s="88"/>
      <c r="E170" s="87"/>
      <c r="F170" s="87"/>
      <c r="G170" s="95"/>
      <c r="H170" s="95"/>
      <c r="I170" s="87"/>
      <c r="J170" s="87"/>
      <c r="K170" s="87"/>
      <c r="L170" s="87"/>
      <c r="M170" s="87"/>
      <c r="N170" s="87"/>
      <c r="O170" s="95"/>
      <c r="P170" s="95"/>
      <c r="Q170" s="95"/>
      <c r="R170" s="95"/>
    </row>
    <row r="171" spans="1:18" ht="12.75">
      <c r="A171" s="93">
        <v>32</v>
      </c>
      <c r="B171" s="84" t="s">
        <v>28</v>
      </c>
      <c r="C171" s="88">
        <f>SUM(C172+C177+C184+C194+C195)</f>
        <v>24000</v>
      </c>
      <c r="D171" s="88">
        <f>SUM(D172+D177+D184+D194+D195)</f>
        <v>24000</v>
      </c>
      <c r="E171" s="88">
        <f aca="true" t="shared" si="48" ref="E171:R171">SUM(E172+E177+E184+E194+E195)</f>
        <v>0</v>
      </c>
      <c r="F171" s="88">
        <f>SUM(F172+F177+F184+F194+F195)</f>
        <v>0</v>
      </c>
      <c r="G171" s="88">
        <f t="shared" si="48"/>
        <v>0</v>
      </c>
      <c r="H171" s="88">
        <f>SUM(H172+H177+H184+H194+H195)</f>
        <v>0</v>
      </c>
      <c r="I171" s="88">
        <f t="shared" si="48"/>
        <v>0</v>
      </c>
      <c r="J171" s="88">
        <f>SUM(J172+J177+J184+J194+J195)</f>
        <v>0</v>
      </c>
      <c r="K171" s="88">
        <f t="shared" si="48"/>
        <v>24000</v>
      </c>
      <c r="L171" s="88">
        <f>SUM(L172+L177+L184+L194+L195)</f>
        <v>24000</v>
      </c>
      <c r="M171" s="88"/>
      <c r="N171" s="88"/>
      <c r="O171" s="88">
        <f t="shared" si="48"/>
        <v>0</v>
      </c>
      <c r="P171" s="88">
        <f>SUM(P172+P177+P184+P194+P195)</f>
        <v>0</v>
      </c>
      <c r="Q171" s="88">
        <f t="shared" si="48"/>
        <v>0</v>
      </c>
      <c r="R171" s="88">
        <f t="shared" si="48"/>
        <v>0</v>
      </c>
    </row>
    <row r="172" spans="1:18" ht="12.75">
      <c r="A172" s="93">
        <v>321</v>
      </c>
      <c r="B172" s="84" t="s">
        <v>29</v>
      </c>
      <c r="C172" s="88">
        <f aca="true" t="shared" si="49" ref="C172:D183">SUM(E172+G172+I172+K172+O172+Q172+R172)</f>
        <v>0</v>
      </c>
      <c r="D172" s="88">
        <f t="shared" si="49"/>
        <v>0</v>
      </c>
      <c r="E172" s="88">
        <f aca="true" t="shared" si="50" ref="E172:R172">SUM(E173:E176)</f>
        <v>0</v>
      </c>
      <c r="F172" s="88">
        <f>SUM(F173:F176)</f>
        <v>0</v>
      </c>
      <c r="G172" s="88">
        <f t="shared" si="50"/>
        <v>0</v>
      </c>
      <c r="H172" s="88">
        <f>SUM(H173:H176)</f>
        <v>0</v>
      </c>
      <c r="I172" s="88">
        <f t="shared" si="50"/>
        <v>0</v>
      </c>
      <c r="J172" s="88">
        <f>SUM(J173:J176)</f>
        <v>0</v>
      </c>
      <c r="K172" s="88">
        <f t="shared" si="50"/>
        <v>0</v>
      </c>
      <c r="L172" s="88">
        <f>SUM(L173:L176)</f>
        <v>0</v>
      </c>
      <c r="M172" s="88"/>
      <c r="N172" s="88"/>
      <c r="O172" s="88">
        <f t="shared" si="50"/>
        <v>0</v>
      </c>
      <c r="P172" s="88">
        <f>SUM(P173:P176)</f>
        <v>0</v>
      </c>
      <c r="Q172" s="88">
        <f t="shared" si="50"/>
        <v>0</v>
      </c>
      <c r="R172" s="88">
        <f t="shared" si="50"/>
        <v>0</v>
      </c>
    </row>
    <row r="173" spans="1:18" ht="12.75">
      <c r="A173" s="86">
        <v>3211</v>
      </c>
      <c r="B173" s="94" t="s">
        <v>56</v>
      </c>
      <c r="C173" s="88">
        <f t="shared" si="49"/>
        <v>0</v>
      </c>
      <c r="D173" s="88">
        <f t="shared" si="49"/>
        <v>0</v>
      </c>
      <c r="E173" s="87"/>
      <c r="F173" s="87"/>
      <c r="G173" s="95"/>
      <c r="H173" s="95"/>
      <c r="I173" s="95"/>
      <c r="J173" s="95"/>
      <c r="K173" s="87"/>
      <c r="L173" s="87"/>
      <c r="M173" s="87"/>
      <c r="N173" s="87"/>
      <c r="O173" s="95"/>
      <c r="P173" s="95"/>
      <c r="Q173" s="95"/>
      <c r="R173" s="95"/>
    </row>
    <row r="174" spans="1:18" ht="25.5">
      <c r="A174" s="86">
        <v>3212</v>
      </c>
      <c r="B174" s="94" t="s">
        <v>59</v>
      </c>
      <c r="C174" s="88">
        <f t="shared" si="49"/>
        <v>0</v>
      </c>
      <c r="D174" s="88">
        <f t="shared" si="49"/>
        <v>0</v>
      </c>
      <c r="E174" s="87"/>
      <c r="F174" s="87"/>
      <c r="G174" s="95"/>
      <c r="H174" s="95"/>
      <c r="I174" s="95"/>
      <c r="J174" s="95"/>
      <c r="K174" s="87"/>
      <c r="L174" s="87"/>
      <c r="M174" s="87"/>
      <c r="N174" s="87"/>
      <c r="O174" s="95"/>
      <c r="P174" s="95"/>
      <c r="Q174" s="95"/>
      <c r="R174" s="95"/>
    </row>
    <row r="175" spans="1:18" ht="12.75">
      <c r="A175" s="86">
        <v>3213</v>
      </c>
      <c r="B175" s="94" t="s">
        <v>57</v>
      </c>
      <c r="C175" s="88">
        <f t="shared" si="49"/>
        <v>0</v>
      </c>
      <c r="D175" s="88">
        <f t="shared" si="49"/>
        <v>0</v>
      </c>
      <c r="E175" s="87"/>
      <c r="F175" s="87"/>
      <c r="G175" s="95"/>
      <c r="H175" s="95"/>
      <c r="I175" s="95"/>
      <c r="J175" s="95"/>
      <c r="K175" s="87"/>
      <c r="L175" s="87"/>
      <c r="M175" s="87"/>
      <c r="N175" s="87"/>
      <c r="O175" s="95"/>
      <c r="P175" s="95"/>
      <c r="Q175" s="95"/>
      <c r="R175" s="95"/>
    </row>
    <row r="176" spans="1:18" ht="12.75">
      <c r="A176" s="86">
        <v>3214</v>
      </c>
      <c r="B176" s="94" t="s">
        <v>58</v>
      </c>
      <c r="C176" s="88">
        <f t="shared" si="49"/>
        <v>0</v>
      </c>
      <c r="D176" s="88">
        <f t="shared" si="49"/>
        <v>0</v>
      </c>
      <c r="E176" s="87"/>
      <c r="F176" s="87"/>
      <c r="G176" s="95"/>
      <c r="H176" s="95"/>
      <c r="I176" s="95"/>
      <c r="J176" s="95"/>
      <c r="K176" s="87"/>
      <c r="L176" s="87"/>
      <c r="M176" s="87"/>
      <c r="N176" s="87"/>
      <c r="O176" s="95"/>
      <c r="P176" s="95"/>
      <c r="Q176" s="95"/>
      <c r="R176" s="95"/>
    </row>
    <row r="177" spans="1:18" ht="12.75">
      <c r="A177" s="93">
        <v>322</v>
      </c>
      <c r="B177" s="84" t="s">
        <v>30</v>
      </c>
      <c r="C177" s="88">
        <f t="shared" si="49"/>
        <v>24000</v>
      </c>
      <c r="D177" s="88">
        <f t="shared" si="49"/>
        <v>24000</v>
      </c>
      <c r="E177" s="88">
        <f aca="true" t="shared" si="51" ref="E177:J177">SUM(E178:E183)</f>
        <v>0</v>
      </c>
      <c r="F177" s="88">
        <f t="shared" si="51"/>
        <v>0</v>
      </c>
      <c r="G177" s="88">
        <f t="shared" si="51"/>
        <v>0</v>
      </c>
      <c r="H177" s="88">
        <f t="shared" si="51"/>
        <v>0</v>
      </c>
      <c r="I177" s="88">
        <f t="shared" si="51"/>
        <v>0</v>
      </c>
      <c r="J177" s="88">
        <f t="shared" si="51"/>
        <v>0</v>
      </c>
      <c r="K177" s="88">
        <v>24000</v>
      </c>
      <c r="L177" s="88">
        <v>24000</v>
      </c>
      <c r="M177" s="88"/>
      <c r="N177" s="88"/>
      <c r="O177" s="88">
        <f>SUM(O178:O183)</f>
        <v>0</v>
      </c>
      <c r="P177" s="88">
        <f>SUM(P178:P183)</f>
        <v>0</v>
      </c>
      <c r="Q177" s="88">
        <f>SUM(Q178:Q183)</f>
        <v>0</v>
      </c>
      <c r="R177" s="88">
        <f>SUM(R178:R183)</f>
        <v>0</v>
      </c>
    </row>
    <row r="178" spans="1:18" ht="25.5">
      <c r="A178" s="86">
        <v>3221</v>
      </c>
      <c r="B178" s="94" t="s">
        <v>60</v>
      </c>
      <c r="C178" s="88">
        <f t="shared" si="49"/>
        <v>0</v>
      </c>
      <c r="D178" s="88">
        <f t="shared" si="49"/>
        <v>0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95"/>
      <c r="R178" s="95"/>
    </row>
    <row r="179" spans="1:18" ht="12.75">
      <c r="A179" s="86">
        <v>3222</v>
      </c>
      <c r="B179" s="94" t="s">
        <v>61</v>
      </c>
      <c r="C179" s="88">
        <f t="shared" si="49"/>
        <v>0</v>
      </c>
      <c r="D179" s="88">
        <f t="shared" si="49"/>
        <v>0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95"/>
      <c r="R179" s="95"/>
    </row>
    <row r="180" spans="1:18" ht="12.75">
      <c r="A180" s="86">
        <v>3223</v>
      </c>
      <c r="B180" s="94" t="s">
        <v>62</v>
      </c>
      <c r="C180" s="88">
        <f t="shared" si="49"/>
        <v>0</v>
      </c>
      <c r="D180" s="88">
        <f t="shared" si="49"/>
        <v>0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95"/>
      <c r="R180" s="95"/>
    </row>
    <row r="181" spans="1:18" ht="25.5">
      <c r="A181" s="86">
        <v>3224</v>
      </c>
      <c r="B181" s="94" t="s">
        <v>63</v>
      </c>
      <c r="C181" s="88">
        <f t="shared" si="49"/>
        <v>0</v>
      </c>
      <c r="D181" s="88">
        <f t="shared" si="49"/>
        <v>0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95"/>
      <c r="R181" s="95"/>
    </row>
    <row r="182" spans="1:18" ht="12.75">
      <c r="A182" s="86">
        <v>3225</v>
      </c>
      <c r="B182" s="94" t="s">
        <v>64</v>
      </c>
      <c r="C182" s="88">
        <f t="shared" si="49"/>
        <v>0</v>
      </c>
      <c r="D182" s="88">
        <f t="shared" si="49"/>
        <v>0</v>
      </c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95"/>
      <c r="R182" s="95"/>
    </row>
    <row r="183" spans="1:18" ht="25.5">
      <c r="A183" s="86">
        <v>3227</v>
      </c>
      <c r="B183" s="94" t="s">
        <v>65</v>
      </c>
      <c r="C183" s="88">
        <f t="shared" si="49"/>
        <v>0</v>
      </c>
      <c r="D183" s="88">
        <f t="shared" si="49"/>
        <v>0</v>
      </c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95"/>
      <c r="R183" s="95"/>
    </row>
    <row r="184" spans="1:18" ht="12.75">
      <c r="A184" s="93">
        <v>323</v>
      </c>
      <c r="B184" s="84" t="s">
        <v>31</v>
      </c>
      <c r="C184" s="88">
        <f>SUM(E184+G184+I184+K184+O184+Q184+R184)</f>
        <v>0</v>
      </c>
      <c r="D184" s="88">
        <f>SUM(F184+H184+J184+L184+P184+R184+S184)</f>
        <v>0</v>
      </c>
      <c r="E184" s="88">
        <f>SUM(E185:E193)</f>
        <v>0</v>
      </c>
      <c r="F184" s="88">
        <f>SUM(F185:F193)</f>
        <v>0</v>
      </c>
      <c r="G184" s="88">
        <f aca="true" t="shared" si="52" ref="G184:R184">SUM(G185:G193)</f>
        <v>0</v>
      </c>
      <c r="H184" s="88">
        <f>SUM(H185:H193)</f>
        <v>0</v>
      </c>
      <c r="I184" s="88">
        <f t="shared" si="52"/>
        <v>0</v>
      </c>
      <c r="J184" s="88">
        <f>SUM(J185:J193)</f>
        <v>0</v>
      </c>
      <c r="K184" s="88">
        <f t="shared" si="52"/>
        <v>0</v>
      </c>
      <c r="L184" s="88">
        <f>SUM(L185:L193)</f>
        <v>0</v>
      </c>
      <c r="M184" s="88"/>
      <c r="N184" s="88"/>
      <c r="O184" s="88">
        <f t="shared" si="52"/>
        <v>0</v>
      </c>
      <c r="P184" s="88">
        <f>SUM(P185:P193)</f>
        <v>0</v>
      </c>
      <c r="Q184" s="88">
        <f t="shared" si="52"/>
        <v>0</v>
      </c>
      <c r="R184" s="88">
        <f t="shared" si="52"/>
        <v>0</v>
      </c>
    </row>
    <row r="185" spans="1:18" ht="12.75">
      <c r="A185" s="86">
        <v>3231</v>
      </c>
      <c r="B185" s="94" t="s">
        <v>66</v>
      </c>
      <c r="C185" s="88">
        <f aca="true" t="shared" si="53" ref="C185:D199">SUM(E185+G185+I185+K185+O185+Q185+R185)</f>
        <v>0</v>
      </c>
      <c r="D185" s="88">
        <f t="shared" si="53"/>
        <v>0</v>
      </c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95"/>
      <c r="P185" s="95"/>
      <c r="Q185" s="95"/>
      <c r="R185" s="95"/>
    </row>
    <row r="186" spans="1:18" ht="12.75">
      <c r="A186" s="86">
        <v>3232</v>
      </c>
      <c r="B186" s="94" t="s">
        <v>67</v>
      </c>
      <c r="C186" s="88">
        <f t="shared" si="53"/>
        <v>0</v>
      </c>
      <c r="D186" s="88">
        <f t="shared" si="53"/>
        <v>0</v>
      </c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95"/>
      <c r="P186" s="95"/>
      <c r="Q186" s="95"/>
      <c r="R186" s="95"/>
    </row>
    <row r="187" spans="1:18" ht="12.75">
      <c r="A187" s="86">
        <v>3233</v>
      </c>
      <c r="B187" s="94" t="s">
        <v>68</v>
      </c>
      <c r="C187" s="88">
        <f t="shared" si="53"/>
        <v>0</v>
      </c>
      <c r="D187" s="88">
        <f t="shared" si="53"/>
        <v>0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95"/>
      <c r="P187" s="95"/>
      <c r="Q187" s="95"/>
      <c r="R187" s="95"/>
    </row>
    <row r="188" spans="1:18" ht="12.75">
      <c r="A188" s="86">
        <v>3234</v>
      </c>
      <c r="B188" s="94" t="s">
        <v>69</v>
      </c>
      <c r="C188" s="88">
        <f t="shared" si="53"/>
        <v>0</v>
      </c>
      <c r="D188" s="88">
        <f t="shared" si="53"/>
        <v>0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95"/>
      <c r="P188" s="95"/>
      <c r="Q188" s="95"/>
      <c r="R188" s="95"/>
    </row>
    <row r="189" spans="1:18" ht="12.75">
      <c r="A189" s="86">
        <v>3235</v>
      </c>
      <c r="B189" s="94" t="s">
        <v>70</v>
      </c>
      <c r="C189" s="88">
        <f t="shared" si="53"/>
        <v>0</v>
      </c>
      <c r="D189" s="88">
        <f t="shared" si="53"/>
        <v>0</v>
      </c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95"/>
      <c r="P189" s="95"/>
      <c r="Q189" s="95"/>
      <c r="R189" s="95"/>
    </row>
    <row r="190" spans="1:18" ht="12.75">
      <c r="A190" s="86">
        <v>3236</v>
      </c>
      <c r="B190" s="94" t="s">
        <v>71</v>
      </c>
      <c r="C190" s="88">
        <f t="shared" si="53"/>
        <v>0</v>
      </c>
      <c r="D190" s="88">
        <f t="shared" si="53"/>
        <v>0</v>
      </c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95"/>
      <c r="P190" s="95"/>
      <c r="Q190" s="95"/>
      <c r="R190" s="95"/>
    </row>
    <row r="191" spans="1:18" ht="12.75">
      <c r="A191" s="86">
        <v>3237</v>
      </c>
      <c r="B191" s="94" t="s">
        <v>72</v>
      </c>
      <c r="C191" s="88">
        <f t="shared" si="53"/>
        <v>0</v>
      </c>
      <c r="D191" s="88">
        <f t="shared" si="53"/>
        <v>0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95"/>
      <c r="P191" s="95"/>
      <c r="Q191" s="95"/>
      <c r="R191" s="95"/>
    </row>
    <row r="192" spans="1:18" ht="12.75">
      <c r="A192" s="86">
        <v>3238</v>
      </c>
      <c r="B192" s="94" t="s">
        <v>73</v>
      </c>
      <c r="C192" s="88">
        <f t="shared" si="53"/>
        <v>0</v>
      </c>
      <c r="D192" s="88">
        <f t="shared" si="53"/>
        <v>0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95"/>
      <c r="P192" s="95"/>
      <c r="Q192" s="95"/>
      <c r="R192" s="95"/>
    </row>
    <row r="193" spans="1:18" ht="12.75">
      <c r="A193" s="86">
        <v>3239</v>
      </c>
      <c r="B193" s="94" t="s">
        <v>74</v>
      </c>
      <c r="C193" s="88">
        <f t="shared" si="53"/>
        <v>0</v>
      </c>
      <c r="D193" s="88">
        <f t="shared" si="53"/>
        <v>0</v>
      </c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95"/>
      <c r="P193" s="95"/>
      <c r="Q193" s="95"/>
      <c r="R193" s="95"/>
    </row>
    <row r="194" spans="1:18" ht="25.5">
      <c r="A194" s="93">
        <v>324</v>
      </c>
      <c r="B194" s="84" t="s">
        <v>46</v>
      </c>
      <c r="C194" s="88">
        <f t="shared" si="53"/>
        <v>0</v>
      </c>
      <c r="D194" s="88">
        <f t="shared" si="53"/>
        <v>0</v>
      </c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95"/>
      <c r="P194" s="95"/>
      <c r="Q194" s="95"/>
      <c r="R194" s="95"/>
    </row>
    <row r="195" spans="1:18" ht="25.5">
      <c r="A195" s="93">
        <v>329</v>
      </c>
      <c r="B195" s="84" t="s">
        <v>32</v>
      </c>
      <c r="C195" s="88">
        <f t="shared" si="53"/>
        <v>0</v>
      </c>
      <c r="D195" s="88">
        <f t="shared" si="53"/>
        <v>0</v>
      </c>
      <c r="E195" s="88">
        <f aca="true" t="shared" si="54" ref="E195:R195">SUM(E196:E199)</f>
        <v>0</v>
      </c>
      <c r="F195" s="88">
        <f>SUM(F196:F199)</f>
        <v>0</v>
      </c>
      <c r="G195" s="88">
        <f t="shared" si="54"/>
        <v>0</v>
      </c>
      <c r="H195" s="88">
        <f>SUM(H196:H199)</f>
        <v>0</v>
      </c>
      <c r="I195" s="88">
        <f t="shared" si="54"/>
        <v>0</v>
      </c>
      <c r="J195" s="88">
        <f>SUM(J196:J199)</f>
        <v>0</v>
      </c>
      <c r="K195" s="88">
        <f t="shared" si="54"/>
        <v>0</v>
      </c>
      <c r="L195" s="88">
        <f>SUM(L196:L199)</f>
        <v>0</v>
      </c>
      <c r="M195" s="88"/>
      <c r="N195" s="88"/>
      <c r="O195" s="88">
        <f t="shared" si="54"/>
        <v>0</v>
      </c>
      <c r="P195" s="88">
        <f>SUM(P196:P199)</f>
        <v>0</v>
      </c>
      <c r="Q195" s="88">
        <f t="shared" si="54"/>
        <v>0</v>
      </c>
      <c r="R195" s="88">
        <f t="shared" si="54"/>
        <v>0</v>
      </c>
    </row>
    <row r="196" spans="1:18" ht="12.75">
      <c r="A196" s="86">
        <v>3293</v>
      </c>
      <c r="B196" s="94" t="s">
        <v>75</v>
      </c>
      <c r="C196" s="88">
        <f t="shared" si="53"/>
        <v>0</v>
      </c>
      <c r="D196" s="88">
        <f t="shared" si="53"/>
        <v>0</v>
      </c>
      <c r="E196" s="87"/>
      <c r="F196" s="87"/>
      <c r="G196" s="95"/>
      <c r="H196" s="95"/>
      <c r="I196" s="87"/>
      <c r="J196" s="87"/>
      <c r="K196" s="95"/>
      <c r="L196" s="95"/>
      <c r="M196" s="95"/>
      <c r="N196" s="95"/>
      <c r="O196" s="95"/>
      <c r="P196" s="95"/>
      <c r="Q196" s="95"/>
      <c r="R196" s="95"/>
    </row>
    <row r="197" spans="1:18" ht="12.75">
      <c r="A197" s="86">
        <v>3294</v>
      </c>
      <c r="B197" s="94" t="s">
        <v>76</v>
      </c>
      <c r="C197" s="88">
        <f t="shared" si="53"/>
        <v>0</v>
      </c>
      <c r="D197" s="88">
        <f t="shared" si="53"/>
        <v>0</v>
      </c>
      <c r="E197" s="87"/>
      <c r="F197" s="87"/>
      <c r="G197" s="95"/>
      <c r="H197" s="95"/>
      <c r="I197" s="87"/>
      <c r="J197" s="87"/>
      <c r="K197" s="95"/>
      <c r="L197" s="95"/>
      <c r="M197" s="95"/>
      <c r="N197" s="95"/>
      <c r="O197" s="95"/>
      <c r="P197" s="95"/>
      <c r="Q197" s="95"/>
      <c r="R197" s="95"/>
    </row>
    <row r="198" spans="1:18" ht="12.75">
      <c r="A198" s="86">
        <v>3295</v>
      </c>
      <c r="B198" s="94" t="s">
        <v>77</v>
      </c>
      <c r="C198" s="88">
        <f t="shared" si="53"/>
        <v>0</v>
      </c>
      <c r="D198" s="88">
        <f t="shared" si="53"/>
        <v>0</v>
      </c>
      <c r="E198" s="87"/>
      <c r="F198" s="87"/>
      <c r="G198" s="95"/>
      <c r="H198" s="95"/>
      <c r="I198" s="87"/>
      <c r="J198" s="87"/>
      <c r="K198" s="95"/>
      <c r="L198" s="95"/>
      <c r="M198" s="95"/>
      <c r="N198" s="95"/>
      <c r="O198" s="95"/>
      <c r="P198" s="95"/>
      <c r="Q198" s="95"/>
      <c r="R198" s="95"/>
    </row>
    <row r="199" spans="1:18" ht="12.75">
      <c r="A199" s="86">
        <v>3299</v>
      </c>
      <c r="B199" s="94" t="s">
        <v>32</v>
      </c>
      <c r="C199" s="88">
        <f t="shared" si="53"/>
        <v>0</v>
      </c>
      <c r="D199" s="88">
        <f t="shared" si="53"/>
        <v>0</v>
      </c>
      <c r="E199" s="87"/>
      <c r="F199" s="87"/>
      <c r="G199" s="95"/>
      <c r="H199" s="95"/>
      <c r="I199" s="87"/>
      <c r="J199" s="87"/>
      <c r="K199" s="95"/>
      <c r="L199" s="95"/>
      <c r="M199" s="95"/>
      <c r="N199" s="95"/>
      <c r="O199" s="95"/>
      <c r="P199" s="95"/>
      <c r="Q199" s="95"/>
      <c r="R199" s="95"/>
    </row>
    <row r="200" spans="1:18" ht="12.75">
      <c r="A200" s="93">
        <v>34</v>
      </c>
      <c r="B200" s="84" t="s">
        <v>33</v>
      </c>
      <c r="C200" s="88">
        <f>C201</f>
        <v>0</v>
      </c>
      <c r="D200" s="88">
        <f>D201</f>
        <v>0</v>
      </c>
      <c r="E200" s="88">
        <f aca="true" t="shared" si="55" ref="E200:R201">E201</f>
        <v>0</v>
      </c>
      <c r="F200" s="88">
        <f t="shared" si="55"/>
        <v>0</v>
      </c>
      <c r="G200" s="88">
        <f t="shared" si="55"/>
        <v>0</v>
      </c>
      <c r="H200" s="88">
        <f t="shared" si="55"/>
        <v>0</v>
      </c>
      <c r="I200" s="88">
        <f t="shared" si="55"/>
        <v>0</v>
      </c>
      <c r="J200" s="88">
        <f t="shared" si="55"/>
        <v>0</v>
      </c>
      <c r="K200" s="88">
        <f t="shared" si="55"/>
        <v>0</v>
      </c>
      <c r="L200" s="88">
        <f t="shared" si="55"/>
        <v>0</v>
      </c>
      <c r="M200" s="88"/>
      <c r="N200" s="88"/>
      <c r="O200" s="88">
        <f t="shared" si="55"/>
        <v>0</v>
      </c>
      <c r="P200" s="88">
        <f t="shared" si="55"/>
        <v>0</v>
      </c>
      <c r="Q200" s="88">
        <f t="shared" si="55"/>
        <v>0</v>
      </c>
      <c r="R200" s="88">
        <f t="shared" si="55"/>
        <v>0</v>
      </c>
    </row>
    <row r="201" spans="1:18" ht="12.75">
      <c r="A201" s="93">
        <v>343</v>
      </c>
      <c r="B201" s="84" t="s">
        <v>34</v>
      </c>
      <c r="C201" s="88">
        <f>SUM(E201+G201+I201+K201+O201+Q201+R201)</f>
        <v>0</v>
      </c>
      <c r="D201" s="88">
        <f>SUM(F201+H201+J201+L201+P201+R201+S201)</f>
        <v>0</v>
      </c>
      <c r="E201" s="88">
        <f>E202</f>
        <v>0</v>
      </c>
      <c r="F201" s="88">
        <f>F202</f>
        <v>0</v>
      </c>
      <c r="G201" s="88">
        <f t="shared" si="55"/>
        <v>0</v>
      </c>
      <c r="H201" s="88">
        <f t="shared" si="55"/>
        <v>0</v>
      </c>
      <c r="I201" s="88">
        <f t="shared" si="55"/>
        <v>0</v>
      </c>
      <c r="J201" s="88">
        <f t="shared" si="55"/>
        <v>0</v>
      </c>
      <c r="K201" s="88">
        <f t="shared" si="55"/>
        <v>0</v>
      </c>
      <c r="L201" s="88">
        <f t="shared" si="55"/>
        <v>0</v>
      </c>
      <c r="M201" s="88"/>
      <c r="N201" s="88"/>
      <c r="O201" s="88">
        <f t="shared" si="55"/>
        <v>0</v>
      </c>
      <c r="P201" s="88">
        <f t="shared" si="55"/>
        <v>0</v>
      </c>
      <c r="Q201" s="88">
        <f t="shared" si="55"/>
        <v>0</v>
      </c>
      <c r="R201" s="88">
        <f t="shared" si="55"/>
        <v>0</v>
      </c>
    </row>
    <row r="202" spans="1:18" ht="12.75">
      <c r="A202" s="86">
        <v>3431</v>
      </c>
      <c r="B202" s="94" t="s">
        <v>78</v>
      </c>
      <c r="C202" s="88">
        <f>SUM(E202+G202+I202+K202+O202+Q202+R202)</f>
        <v>0</v>
      </c>
      <c r="D202" s="88">
        <f>SUM(F202+H202+J202+L202+P202+R202+S202)</f>
        <v>0</v>
      </c>
      <c r="E202" s="87"/>
      <c r="F202" s="87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1:18" ht="25.5">
      <c r="A203" s="93">
        <v>4</v>
      </c>
      <c r="B203" s="84" t="s">
        <v>36</v>
      </c>
      <c r="C203" s="88">
        <f>C204</f>
        <v>0</v>
      </c>
      <c r="D203" s="88">
        <f>D204</f>
        <v>0</v>
      </c>
      <c r="E203" s="88">
        <f aca="true" t="shared" si="56" ref="E203:R203">E204</f>
        <v>0</v>
      </c>
      <c r="F203" s="88">
        <f t="shared" si="56"/>
        <v>0</v>
      </c>
      <c r="G203" s="88">
        <f t="shared" si="56"/>
        <v>0</v>
      </c>
      <c r="H203" s="88">
        <f t="shared" si="56"/>
        <v>0</v>
      </c>
      <c r="I203" s="88">
        <f t="shared" si="56"/>
        <v>0</v>
      </c>
      <c r="J203" s="88">
        <f t="shared" si="56"/>
        <v>0</v>
      </c>
      <c r="K203" s="88">
        <f t="shared" si="56"/>
        <v>0</v>
      </c>
      <c r="L203" s="88">
        <f t="shared" si="56"/>
        <v>0</v>
      </c>
      <c r="M203" s="88"/>
      <c r="N203" s="88"/>
      <c r="O203" s="88">
        <f t="shared" si="56"/>
        <v>0</v>
      </c>
      <c r="P203" s="88">
        <f t="shared" si="56"/>
        <v>0</v>
      </c>
      <c r="Q203" s="88">
        <f t="shared" si="56"/>
        <v>0</v>
      </c>
      <c r="R203" s="88">
        <f t="shared" si="56"/>
        <v>0</v>
      </c>
    </row>
    <row r="204" spans="1:18" ht="25.5">
      <c r="A204" s="93">
        <v>42</v>
      </c>
      <c r="B204" s="84" t="s">
        <v>37</v>
      </c>
      <c r="C204" s="88">
        <f>SUM(C205+C208)</f>
        <v>0</v>
      </c>
      <c r="D204" s="88">
        <f>SUM(D205+D208)</f>
        <v>0</v>
      </c>
      <c r="E204" s="88">
        <f>SUM(E205+E208)</f>
        <v>0</v>
      </c>
      <c r="F204" s="88">
        <f>SUM(F205+F208)</f>
        <v>0</v>
      </c>
      <c r="G204" s="88">
        <f aca="true" t="shared" si="57" ref="G204:R204">SUM(G205+G208)</f>
        <v>0</v>
      </c>
      <c r="H204" s="88">
        <f>SUM(H205+H208)</f>
        <v>0</v>
      </c>
      <c r="I204" s="88">
        <f t="shared" si="57"/>
        <v>0</v>
      </c>
      <c r="J204" s="88">
        <f>SUM(J205+J208)</f>
        <v>0</v>
      </c>
      <c r="K204" s="88">
        <f t="shared" si="57"/>
        <v>0</v>
      </c>
      <c r="L204" s="88">
        <f>SUM(L205+L208)</f>
        <v>0</v>
      </c>
      <c r="M204" s="88"/>
      <c r="N204" s="88"/>
      <c r="O204" s="88">
        <f t="shared" si="57"/>
        <v>0</v>
      </c>
      <c r="P204" s="88">
        <f>SUM(P205+P208)</f>
        <v>0</v>
      </c>
      <c r="Q204" s="88">
        <f t="shared" si="57"/>
        <v>0</v>
      </c>
      <c r="R204" s="88">
        <f t="shared" si="57"/>
        <v>0</v>
      </c>
    </row>
    <row r="205" spans="1:18" ht="12.75">
      <c r="A205" s="93">
        <v>422</v>
      </c>
      <c r="B205" s="84" t="s">
        <v>35</v>
      </c>
      <c r="C205" s="88">
        <f aca="true" t="shared" si="58" ref="C205:D209">SUM(E205+G205+I205+K205+O205+Q205+R205)</f>
        <v>0</v>
      </c>
      <c r="D205" s="88">
        <f t="shared" si="58"/>
        <v>0</v>
      </c>
      <c r="E205" s="88">
        <f>SUM(E206:E207)</f>
        <v>0</v>
      </c>
      <c r="F205" s="88">
        <f>SUM(F206:F207)</f>
        <v>0</v>
      </c>
      <c r="G205" s="88">
        <f aca="true" t="shared" si="59" ref="G205:R205">SUM(G206:G207)</f>
        <v>0</v>
      </c>
      <c r="H205" s="88">
        <f>SUM(H206:H207)</f>
        <v>0</v>
      </c>
      <c r="I205" s="88">
        <f t="shared" si="59"/>
        <v>0</v>
      </c>
      <c r="J205" s="88">
        <f>SUM(J206:J207)</f>
        <v>0</v>
      </c>
      <c r="K205" s="88">
        <f t="shared" si="59"/>
        <v>0</v>
      </c>
      <c r="L205" s="88">
        <f>SUM(L206:L207)</f>
        <v>0</v>
      </c>
      <c r="M205" s="88"/>
      <c r="N205" s="88"/>
      <c r="O205" s="88">
        <f t="shared" si="59"/>
        <v>0</v>
      </c>
      <c r="P205" s="88">
        <f>SUM(P206:P207)</f>
        <v>0</v>
      </c>
      <c r="Q205" s="88">
        <f t="shared" si="59"/>
        <v>0</v>
      </c>
      <c r="R205" s="88">
        <f t="shared" si="59"/>
        <v>0</v>
      </c>
    </row>
    <row r="206" spans="1:18" ht="12.75">
      <c r="A206" s="86">
        <v>4221</v>
      </c>
      <c r="B206" s="94" t="s">
        <v>53</v>
      </c>
      <c r="C206" s="88">
        <f t="shared" si="58"/>
        <v>0</v>
      </c>
      <c r="D206" s="88">
        <f t="shared" si="58"/>
        <v>0</v>
      </c>
      <c r="E206" s="95"/>
      <c r="F206" s="95"/>
      <c r="G206" s="87"/>
      <c r="H206" s="87"/>
      <c r="I206" s="95"/>
      <c r="J206" s="95"/>
      <c r="K206" s="87"/>
      <c r="L206" s="87"/>
      <c r="M206" s="87"/>
      <c r="N206" s="87"/>
      <c r="O206" s="87"/>
      <c r="P206" s="87"/>
      <c r="Q206" s="95"/>
      <c r="R206" s="95"/>
    </row>
    <row r="207" spans="1:18" ht="12.75">
      <c r="A207" s="86">
        <v>4226</v>
      </c>
      <c r="B207" s="94" t="s">
        <v>54</v>
      </c>
      <c r="C207" s="88">
        <f t="shared" si="58"/>
        <v>0</v>
      </c>
      <c r="D207" s="88">
        <f t="shared" si="58"/>
        <v>0</v>
      </c>
      <c r="E207" s="95"/>
      <c r="F207" s="95"/>
      <c r="G207" s="87"/>
      <c r="H207" s="87"/>
      <c r="I207" s="95"/>
      <c r="J207" s="95"/>
      <c r="K207" s="87"/>
      <c r="L207" s="87"/>
      <c r="M207" s="87"/>
      <c r="N207" s="87"/>
      <c r="O207" s="87"/>
      <c r="P207" s="87"/>
      <c r="Q207" s="95"/>
      <c r="R207" s="95"/>
    </row>
    <row r="208" spans="1:18" ht="25.5">
      <c r="A208" s="93">
        <v>424</v>
      </c>
      <c r="B208" s="84" t="s">
        <v>38</v>
      </c>
      <c r="C208" s="88">
        <f t="shared" si="58"/>
        <v>0</v>
      </c>
      <c r="D208" s="88">
        <f t="shared" si="58"/>
        <v>0</v>
      </c>
      <c r="E208" s="88">
        <f>E209</f>
        <v>0</v>
      </c>
      <c r="F208" s="88">
        <f>F209</f>
        <v>0</v>
      </c>
      <c r="G208" s="88">
        <f aca="true" t="shared" si="60" ref="G208:R208">G209</f>
        <v>0</v>
      </c>
      <c r="H208" s="88">
        <f t="shared" si="60"/>
        <v>0</v>
      </c>
      <c r="I208" s="88">
        <f t="shared" si="60"/>
        <v>0</v>
      </c>
      <c r="J208" s="88">
        <f t="shared" si="60"/>
        <v>0</v>
      </c>
      <c r="K208" s="88">
        <f t="shared" si="60"/>
        <v>0</v>
      </c>
      <c r="L208" s="88">
        <f t="shared" si="60"/>
        <v>0</v>
      </c>
      <c r="M208" s="88"/>
      <c r="N208" s="88"/>
      <c r="O208" s="88">
        <f t="shared" si="60"/>
        <v>0</v>
      </c>
      <c r="P208" s="88">
        <f t="shared" si="60"/>
        <v>0</v>
      </c>
      <c r="Q208" s="88">
        <f t="shared" si="60"/>
        <v>0</v>
      </c>
      <c r="R208" s="88">
        <f t="shared" si="60"/>
        <v>0</v>
      </c>
    </row>
    <row r="209" spans="1:18" ht="12.75">
      <c r="A209" s="86">
        <v>4241</v>
      </c>
      <c r="B209" s="94" t="s">
        <v>55</v>
      </c>
      <c r="C209" s="88">
        <f t="shared" si="58"/>
        <v>0</v>
      </c>
      <c r="D209" s="88">
        <f t="shared" si="58"/>
        <v>0</v>
      </c>
      <c r="E209" s="87"/>
      <c r="F209" s="87"/>
      <c r="G209" s="95"/>
      <c r="H209" s="95"/>
      <c r="I209" s="95"/>
      <c r="J209" s="95"/>
      <c r="K209" s="87"/>
      <c r="L209" s="87"/>
      <c r="M209" s="87"/>
      <c r="N209" s="87"/>
      <c r="O209" s="87"/>
      <c r="P209" s="87"/>
      <c r="Q209" s="95"/>
      <c r="R209" s="95"/>
    </row>
    <row r="210" spans="1:18" ht="12.75">
      <c r="A210" s="93"/>
      <c r="B210" s="84" t="s">
        <v>88</v>
      </c>
      <c r="C210" s="88">
        <f aca="true" t="shared" si="61" ref="C210:R210">C162+C203</f>
        <v>24000</v>
      </c>
      <c r="D210" s="88">
        <f>D162+D203</f>
        <v>24000</v>
      </c>
      <c r="E210" s="88">
        <f t="shared" si="61"/>
        <v>0</v>
      </c>
      <c r="F210" s="88">
        <f>F162+F203</f>
        <v>0</v>
      </c>
      <c r="G210" s="88">
        <f t="shared" si="61"/>
        <v>0</v>
      </c>
      <c r="H210" s="88">
        <f>H162+H203</f>
        <v>0</v>
      </c>
      <c r="I210" s="88">
        <f t="shared" si="61"/>
        <v>0</v>
      </c>
      <c r="J210" s="88">
        <f>J162+J203</f>
        <v>0</v>
      </c>
      <c r="K210" s="88">
        <f t="shared" si="61"/>
        <v>24000</v>
      </c>
      <c r="L210" s="88">
        <f>L162+L203</f>
        <v>24000</v>
      </c>
      <c r="M210" s="88"/>
      <c r="N210" s="88"/>
      <c r="O210" s="88">
        <f t="shared" si="61"/>
        <v>0</v>
      </c>
      <c r="P210" s="88">
        <f>P162+P203</f>
        <v>0</v>
      </c>
      <c r="Q210" s="88">
        <f t="shared" si="61"/>
        <v>0</v>
      </c>
      <c r="R210" s="88">
        <f t="shared" si="61"/>
        <v>0</v>
      </c>
    </row>
    <row r="211" spans="1:18" ht="25.5">
      <c r="A211" s="93"/>
      <c r="B211" s="84" t="s">
        <v>102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1:18" ht="12.75">
      <c r="A212" s="85" t="s">
        <v>42</v>
      </c>
      <c r="B212" s="84" t="s">
        <v>101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1:18" ht="12.75">
      <c r="A213" s="93">
        <v>3</v>
      </c>
      <c r="B213" s="84" t="s">
        <v>23</v>
      </c>
      <c r="C213" s="88">
        <f aca="true" t="shared" si="62" ref="C213:R213">C214+C222+C251</f>
        <v>13000</v>
      </c>
      <c r="D213" s="88">
        <f>D214+D222+D251</f>
        <v>13000</v>
      </c>
      <c r="E213" s="88">
        <f t="shared" si="62"/>
        <v>0</v>
      </c>
      <c r="F213" s="88">
        <f>F214+F222+F251</f>
        <v>0</v>
      </c>
      <c r="G213" s="88">
        <f t="shared" si="62"/>
        <v>0</v>
      </c>
      <c r="H213" s="88">
        <f>H214+H222+H251</f>
        <v>0</v>
      </c>
      <c r="I213" s="88">
        <f t="shared" si="62"/>
        <v>0</v>
      </c>
      <c r="J213" s="88">
        <f>J214+J222+J251</f>
        <v>0</v>
      </c>
      <c r="K213" s="88">
        <f t="shared" si="62"/>
        <v>13000</v>
      </c>
      <c r="L213" s="88">
        <f>L214+L222+L251</f>
        <v>13000</v>
      </c>
      <c r="M213" s="88"/>
      <c r="N213" s="88"/>
      <c r="O213" s="88">
        <f t="shared" si="62"/>
        <v>0</v>
      </c>
      <c r="P213" s="88">
        <f>P214+P222+P251</f>
        <v>0</v>
      </c>
      <c r="Q213" s="88">
        <f t="shared" si="62"/>
        <v>0</v>
      </c>
      <c r="R213" s="88">
        <f t="shared" si="62"/>
        <v>0</v>
      </c>
    </row>
    <row r="214" spans="1:18" ht="12.75">
      <c r="A214" s="93">
        <v>31</v>
      </c>
      <c r="B214" s="84" t="s">
        <v>24</v>
      </c>
      <c r="C214" s="88">
        <f>SUM(C215+C217+C219)</f>
        <v>0</v>
      </c>
      <c r="D214" s="88">
        <f>SUM(D215+D217+D219)</f>
        <v>0</v>
      </c>
      <c r="E214" s="88">
        <f>SUM(E215+E217+E219)</f>
        <v>0</v>
      </c>
      <c r="F214" s="88">
        <f>SUM(F215+F217+F219)</f>
        <v>0</v>
      </c>
      <c r="G214" s="88">
        <f aca="true" t="shared" si="63" ref="G214:R214">SUM(G215+G217+G219)</f>
        <v>0</v>
      </c>
      <c r="H214" s="88">
        <f>SUM(H215+H217+H219)</f>
        <v>0</v>
      </c>
      <c r="I214" s="88">
        <f t="shared" si="63"/>
        <v>0</v>
      </c>
      <c r="J214" s="88">
        <f>SUM(J215+J217+J219)</f>
        <v>0</v>
      </c>
      <c r="K214" s="88">
        <f t="shared" si="63"/>
        <v>0</v>
      </c>
      <c r="L214" s="88">
        <f>SUM(L215+L217+L219)</f>
        <v>0</v>
      </c>
      <c r="M214" s="88"/>
      <c r="N214" s="88"/>
      <c r="O214" s="88">
        <f t="shared" si="63"/>
        <v>0</v>
      </c>
      <c r="P214" s="88">
        <f>SUM(P215+P217+P219)</f>
        <v>0</v>
      </c>
      <c r="Q214" s="88">
        <f t="shared" si="63"/>
        <v>0</v>
      </c>
      <c r="R214" s="88">
        <f t="shared" si="63"/>
        <v>0</v>
      </c>
    </row>
    <row r="215" spans="1:18" ht="12.75">
      <c r="A215" s="93">
        <v>311</v>
      </c>
      <c r="B215" s="84" t="s">
        <v>25</v>
      </c>
      <c r="C215" s="88">
        <f aca="true" t="shared" si="64" ref="C215:D221">SUM(E215+G215+I215+K215+O215+Q215+R215)</f>
        <v>0</v>
      </c>
      <c r="D215" s="88">
        <f t="shared" si="64"/>
        <v>0</v>
      </c>
      <c r="E215" s="88">
        <f>E216</f>
        <v>0</v>
      </c>
      <c r="F215" s="88">
        <f>F216</f>
        <v>0</v>
      </c>
      <c r="G215" s="88">
        <f aca="true" t="shared" si="65" ref="G215:R215">G216</f>
        <v>0</v>
      </c>
      <c r="H215" s="88">
        <f t="shared" si="65"/>
        <v>0</v>
      </c>
      <c r="I215" s="88">
        <f t="shared" si="65"/>
        <v>0</v>
      </c>
      <c r="J215" s="88">
        <f t="shared" si="65"/>
        <v>0</v>
      </c>
      <c r="K215" s="88">
        <f t="shared" si="65"/>
        <v>0</v>
      </c>
      <c r="L215" s="88">
        <f t="shared" si="65"/>
        <v>0</v>
      </c>
      <c r="M215" s="88"/>
      <c r="N215" s="88"/>
      <c r="O215" s="88">
        <f t="shared" si="65"/>
        <v>0</v>
      </c>
      <c r="P215" s="88">
        <f t="shared" si="65"/>
        <v>0</v>
      </c>
      <c r="Q215" s="88">
        <f t="shared" si="65"/>
        <v>0</v>
      </c>
      <c r="R215" s="88">
        <f t="shared" si="65"/>
        <v>0</v>
      </c>
    </row>
    <row r="216" spans="1:18" ht="12.75">
      <c r="A216" s="86">
        <v>3111</v>
      </c>
      <c r="B216" s="94" t="s">
        <v>25</v>
      </c>
      <c r="C216" s="88">
        <f t="shared" si="64"/>
        <v>0</v>
      </c>
      <c r="D216" s="88">
        <f t="shared" si="64"/>
        <v>0</v>
      </c>
      <c r="E216" s="87"/>
      <c r="F216" s="87"/>
      <c r="G216" s="95"/>
      <c r="H216" s="95"/>
      <c r="I216" s="87"/>
      <c r="J216" s="87"/>
      <c r="K216" s="87"/>
      <c r="L216" s="87"/>
      <c r="M216" s="87"/>
      <c r="N216" s="87"/>
      <c r="O216" s="95"/>
      <c r="P216" s="95"/>
      <c r="Q216" s="95"/>
      <c r="R216" s="95"/>
    </row>
    <row r="217" spans="1:18" ht="12.75">
      <c r="A217" s="93">
        <v>312</v>
      </c>
      <c r="B217" s="84" t="s">
        <v>26</v>
      </c>
      <c r="C217" s="88">
        <f t="shared" si="64"/>
        <v>0</v>
      </c>
      <c r="D217" s="88">
        <f t="shared" si="64"/>
        <v>0</v>
      </c>
      <c r="E217" s="88">
        <f>E218</f>
        <v>0</v>
      </c>
      <c r="F217" s="88">
        <f>F218</f>
        <v>0</v>
      </c>
      <c r="G217" s="88">
        <f aca="true" t="shared" si="66" ref="G217:R217">G218</f>
        <v>0</v>
      </c>
      <c r="H217" s="88">
        <f t="shared" si="66"/>
        <v>0</v>
      </c>
      <c r="I217" s="88">
        <f t="shared" si="66"/>
        <v>0</v>
      </c>
      <c r="J217" s="88">
        <f t="shared" si="66"/>
        <v>0</v>
      </c>
      <c r="K217" s="88">
        <f t="shared" si="66"/>
        <v>0</v>
      </c>
      <c r="L217" s="88">
        <f t="shared" si="66"/>
        <v>0</v>
      </c>
      <c r="M217" s="88"/>
      <c r="N217" s="88"/>
      <c r="O217" s="88">
        <f t="shared" si="66"/>
        <v>0</v>
      </c>
      <c r="P217" s="88">
        <f t="shared" si="66"/>
        <v>0</v>
      </c>
      <c r="Q217" s="88">
        <f t="shared" si="66"/>
        <v>0</v>
      </c>
      <c r="R217" s="88">
        <f t="shared" si="66"/>
        <v>0</v>
      </c>
    </row>
    <row r="218" spans="1:18" ht="12.75">
      <c r="A218" s="86">
        <v>3121</v>
      </c>
      <c r="B218" s="94" t="s">
        <v>26</v>
      </c>
      <c r="C218" s="88">
        <f t="shared" si="64"/>
        <v>0</v>
      </c>
      <c r="D218" s="88">
        <f t="shared" si="64"/>
        <v>0</v>
      </c>
      <c r="E218" s="95"/>
      <c r="F218" s="95"/>
      <c r="G218" s="95"/>
      <c r="H218" s="95"/>
      <c r="I218" s="95"/>
      <c r="J218" s="95"/>
      <c r="K218" s="87"/>
      <c r="L218" s="87"/>
      <c r="M218" s="87"/>
      <c r="N218" s="87"/>
      <c r="O218" s="95"/>
      <c r="P218" s="95"/>
      <c r="Q218" s="95"/>
      <c r="R218" s="95"/>
    </row>
    <row r="219" spans="1:18" ht="12.75">
      <c r="A219" s="93">
        <v>313</v>
      </c>
      <c r="B219" s="84" t="s">
        <v>27</v>
      </c>
      <c r="C219" s="88">
        <f t="shared" si="64"/>
        <v>0</v>
      </c>
      <c r="D219" s="88">
        <f t="shared" si="64"/>
        <v>0</v>
      </c>
      <c r="E219" s="88">
        <f>E221</f>
        <v>0</v>
      </c>
      <c r="F219" s="88">
        <f>F221</f>
        <v>0</v>
      </c>
      <c r="G219" s="88">
        <f aca="true" t="shared" si="67" ref="G219:R219">G221</f>
        <v>0</v>
      </c>
      <c r="H219" s="88">
        <f>H221</f>
        <v>0</v>
      </c>
      <c r="I219" s="88">
        <f t="shared" si="67"/>
        <v>0</v>
      </c>
      <c r="J219" s="88">
        <f>J221</f>
        <v>0</v>
      </c>
      <c r="K219" s="88">
        <f t="shared" si="67"/>
        <v>0</v>
      </c>
      <c r="L219" s="88">
        <f>L221</f>
        <v>0</v>
      </c>
      <c r="M219" s="88"/>
      <c r="N219" s="88"/>
      <c r="O219" s="88">
        <f t="shared" si="67"/>
        <v>0</v>
      </c>
      <c r="P219" s="88">
        <f>P221</f>
        <v>0</v>
      </c>
      <c r="Q219" s="88">
        <f t="shared" si="67"/>
        <v>0</v>
      </c>
      <c r="R219" s="88">
        <f t="shared" si="67"/>
        <v>0</v>
      </c>
    </row>
    <row r="220" spans="1:18" ht="12.75">
      <c r="A220" s="86">
        <v>3132</v>
      </c>
      <c r="B220" s="94" t="s">
        <v>97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6">
        <v>3133</v>
      </c>
      <c r="B221" s="94" t="s">
        <v>98</v>
      </c>
      <c r="C221" s="88">
        <f t="shared" si="64"/>
        <v>0</v>
      </c>
      <c r="D221" s="88">
        <f t="shared" si="64"/>
        <v>0</v>
      </c>
      <c r="E221" s="87"/>
      <c r="F221" s="87"/>
      <c r="G221" s="95"/>
      <c r="H221" s="95"/>
      <c r="I221" s="87">
        <v>0</v>
      </c>
      <c r="J221" s="87">
        <v>0</v>
      </c>
      <c r="K221" s="87"/>
      <c r="L221" s="87"/>
      <c r="M221" s="87"/>
      <c r="N221" s="87"/>
      <c r="O221" s="95"/>
      <c r="P221" s="95"/>
      <c r="Q221" s="95"/>
      <c r="R221" s="95"/>
    </row>
    <row r="222" spans="1:18" ht="12.75">
      <c r="A222" s="93">
        <v>32</v>
      </c>
      <c r="B222" s="84" t="s">
        <v>28</v>
      </c>
      <c r="C222" s="88">
        <f>SUM(C223+C228+C235+C245+C246)</f>
        <v>13000</v>
      </c>
      <c r="D222" s="88">
        <f>SUM(D223+D228+D235+D245+D246)</f>
        <v>13000</v>
      </c>
      <c r="E222" s="88">
        <f aca="true" t="shared" si="68" ref="E222:R222">SUM(E223+E228+E235+E245+E246)</f>
        <v>0</v>
      </c>
      <c r="F222" s="88">
        <f>SUM(F223+F228+F235+F245+F246)</f>
        <v>0</v>
      </c>
      <c r="G222" s="88">
        <f t="shared" si="68"/>
        <v>0</v>
      </c>
      <c r="H222" s="88">
        <f>SUM(H223+H228+H235+H245+H246)</f>
        <v>0</v>
      </c>
      <c r="I222" s="88">
        <f t="shared" si="68"/>
        <v>0</v>
      </c>
      <c r="J222" s="88">
        <f>SUM(J223+J228+J235+J245+J246)</f>
        <v>0</v>
      </c>
      <c r="K222" s="88">
        <f t="shared" si="68"/>
        <v>13000</v>
      </c>
      <c r="L222" s="88">
        <f>SUM(L223+L228+L235+L245+L246)</f>
        <v>13000</v>
      </c>
      <c r="M222" s="88"/>
      <c r="N222" s="88"/>
      <c r="O222" s="88">
        <f t="shared" si="68"/>
        <v>0</v>
      </c>
      <c r="P222" s="88">
        <f>SUM(P223+P228+P235+P245+P246)</f>
        <v>0</v>
      </c>
      <c r="Q222" s="88">
        <f t="shared" si="68"/>
        <v>0</v>
      </c>
      <c r="R222" s="88">
        <f t="shared" si="68"/>
        <v>0</v>
      </c>
    </row>
    <row r="223" spans="1:18" ht="12.75">
      <c r="A223" s="93">
        <v>321</v>
      </c>
      <c r="B223" s="84" t="s">
        <v>29</v>
      </c>
      <c r="C223" s="88">
        <f aca="true" t="shared" si="69" ref="C223:D234">SUM(E223+G223+I223+K223+O223+Q223+R223)</f>
        <v>0</v>
      </c>
      <c r="D223" s="88">
        <f t="shared" si="69"/>
        <v>0</v>
      </c>
      <c r="E223" s="88">
        <f aca="true" t="shared" si="70" ref="E223:R223">SUM(E224:E227)</f>
        <v>0</v>
      </c>
      <c r="F223" s="88">
        <f>SUM(F224:F227)</f>
        <v>0</v>
      </c>
      <c r="G223" s="88">
        <f t="shared" si="70"/>
        <v>0</v>
      </c>
      <c r="H223" s="88">
        <f>SUM(H224:H227)</f>
        <v>0</v>
      </c>
      <c r="I223" s="88">
        <f t="shared" si="70"/>
        <v>0</v>
      </c>
      <c r="J223" s="88">
        <f>SUM(J224:J227)</f>
        <v>0</v>
      </c>
      <c r="K223" s="88">
        <f t="shared" si="70"/>
        <v>0</v>
      </c>
      <c r="L223" s="88">
        <f>SUM(L224:L227)</f>
        <v>0</v>
      </c>
      <c r="M223" s="88"/>
      <c r="N223" s="88"/>
      <c r="O223" s="88">
        <f t="shared" si="70"/>
        <v>0</v>
      </c>
      <c r="P223" s="88">
        <f>SUM(P224:P227)</f>
        <v>0</v>
      </c>
      <c r="Q223" s="88">
        <f t="shared" si="70"/>
        <v>0</v>
      </c>
      <c r="R223" s="88">
        <f t="shared" si="70"/>
        <v>0</v>
      </c>
    </row>
    <row r="224" spans="1:18" ht="12.75">
      <c r="A224" s="86">
        <v>3211</v>
      </c>
      <c r="B224" s="94" t="s">
        <v>56</v>
      </c>
      <c r="C224" s="88">
        <f t="shared" si="69"/>
        <v>0</v>
      </c>
      <c r="D224" s="88">
        <f t="shared" si="69"/>
        <v>0</v>
      </c>
      <c r="E224" s="87"/>
      <c r="F224" s="87"/>
      <c r="G224" s="95"/>
      <c r="H224" s="95"/>
      <c r="I224" s="95"/>
      <c r="J224" s="95"/>
      <c r="K224" s="87"/>
      <c r="L224" s="87"/>
      <c r="M224" s="87"/>
      <c r="N224" s="87"/>
      <c r="O224" s="95"/>
      <c r="P224" s="95"/>
      <c r="Q224" s="95"/>
      <c r="R224" s="95"/>
    </row>
    <row r="225" spans="1:18" ht="25.5">
      <c r="A225" s="86">
        <v>3212</v>
      </c>
      <c r="B225" s="94" t="s">
        <v>59</v>
      </c>
      <c r="C225" s="88">
        <f t="shared" si="69"/>
        <v>0</v>
      </c>
      <c r="D225" s="88">
        <f t="shared" si="69"/>
        <v>0</v>
      </c>
      <c r="E225" s="87"/>
      <c r="F225" s="87"/>
      <c r="G225" s="95"/>
      <c r="H225" s="95"/>
      <c r="I225" s="95"/>
      <c r="J225" s="95"/>
      <c r="K225" s="87"/>
      <c r="L225" s="87"/>
      <c r="M225" s="87"/>
      <c r="N225" s="87"/>
      <c r="O225" s="95"/>
      <c r="P225" s="95"/>
      <c r="Q225" s="95"/>
      <c r="R225" s="95"/>
    </row>
    <row r="226" spans="1:18" ht="12.75">
      <c r="A226" s="86">
        <v>3213</v>
      </c>
      <c r="B226" s="94" t="s">
        <v>57</v>
      </c>
      <c r="C226" s="88">
        <f t="shared" si="69"/>
        <v>0</v>
      </c>
      <c r="D226" s="88">
        <f t="shared" si="69"/>
        <v>0</v>
      </c>
      <c r="E226" s="87"/>
      <c r="F226" s="87"/>
      <c r="G226" s="95"/>
      <c r="H226" s="95"/>
      <c r="I226" s="95"/>
      <c r="J226" s="95"/>
      <c r="K226" s="87"/>
      <c r="L226" s="87"/>
      <c r="M226" s="87"/>
      <c r="N226" s="87"/>
      <c r="O226" s="95"/>
      <c r="P226" s="95"/>
      <c r="Q226" s="95"/>
      <c r="R226" s="95"/>
    </row>
    <row r="227" spans="1:18" ht="12.75">
      <c r="A227" s="86">
        <v>3214</v>
      </c>
      <c r="B227" s="94" t="s">
        <v>58</v>
      </c>
      <c r="C227" s="88">
        <f t="shared" si="69"/>
        <v>0</v>
      </c>
      <c r="D227" s="88">
        <f t="shared" si="69"/>
        <v>0</v>
      </c>
      <c r="E227" s="87"/>
      <c r="F227" s="87"/>
      <c r="G227" s="95"/>
      <c r="H227" s="95"/>
      <c r="I227" s="95"/>
      <c r="J227" s="95"/>
      <c r="K227" s="87"/>
      <c r="L227" s="87"/>
      <c r="M227" s="87"/>
      <c r="N227" s="87"/>
      <c r="O227" s="95"/>
      <c r="P227" s="95"/>
      <c r="Q227" s="95"/>
      <c r="R227" s="95"/>
    </row>
    <row r="228" spans="1:18" ht="12.75">
      <c r="A228" s="93">
        <v>322</v>
      </c>
      <c r="B228" s="84" t="s">
        <v>30</v>
      </c>
      <c r="C228" s="88">
        <f t="shared" si="69"/>
        <v>13000</v>
      </c>
      <c r="D228" s="88">
        <f t="shared" si="69"/>
        <v>13000</v>
      </c>
      <c r="E228" s="88">
        <f aca="true" t="shared" si="71" ref="E228:J228">SUM(E229:E234)</f>
        <v>0</v>
      </c>
      <c r="F228" s="88">
        <f t="shared" si="71"/>
        <v>0</v>
      </c>
      <c r="G228" s="88">
        <f t="shared" si="71"/>
        <v>0</v>
      </c>
      <c r="H228" s="88">
        <f t="shared" si="71"/>
        <v>0</v>
      </c>
      <c r="I228" s="88">
        <f t="shared" si="71"/>
        <v>0</v>
      </c>
      <c r="J228" s="88">
        <f t="shared" si="71"/>
        <v>0</v>
      </c>
      <c r="K228" s="88">
        <v>13000</v>
      </c>
      <c r="L228" s="88">
        <v>13000</v>
      </c>
      <c r="M228" s="88"/>
      <c r="N228" s="88"/>
      <c r="O228" s="88">
        <f>SUM(O229:O234)</f>
        <v>0</v>
      </c>
      <c r="P228" s="88">
        <f>SUM(P229:P234)</f>
        <v>0</v>
      </c>
      <c r="Q228" s="88">
        <f>SUM(Q229:Q234)</f>
        <v>0</v>
      </c>
      <c r="R228" s="88">
        <f>SUM(R229:R234)</f>
        <v>0</v>
      </c>
    </row>
    <row r="229" spans="1:18" ht="25.5">
      <c r="A229" s="86">
        <v>3221</v>
      </c>
      <c r="B229" s="94" t="s">
        <v>60</v>
      </c>
      <c r="C229" s="88">
        <f t="shared" si="69"/>
        <v>0</v>
      </c>
      <c r="D229" s="88">
        <f t="shared" si="69"/>
        <v>0</v>
      </c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95"/>
      <c r="R229" s="95"/>
    </row>
    <row r="230" spans="1:18" ht="12.75">
      <c r="A230" s="86">
        <v>3222</v>
      </c>
      <c r="B230" s="94" t="s">
        <v>61</v>
      </c>
      <c r="C230" s="88">
        <f t="shared" si="69"/>
        <v>0</v>
      </c>
      <c r="D230" s="88">
        <f t="shared" si="69"/>
        <v>0</v>
      </c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95"/>
      <c r="R230" s="95"/>
    </row>
    <row r="231" spans="1:18" ht="12.75">
      <c r="A231" s="86">
        <v>3223</v>
      </c>
      <c r="B231" s="94" t="s">
        <v>62</v>
      </c>
      <c r="C231" s="88">
        <f t="shared" si="69"/>
        <v>0</v>
      </c>
      <c r="D231" s="88">
        <f t="shared" si="69"/>
        <v>0</v>
      </c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95"/>
      <c r="R231" s="95"/>
    </row>
    <row r="232" spans="1:18" ht="25.5">
      <c r="A232" s="86">
        <v>3224</v>
      </c>
      <c r="B232" s="94" t="s">
        <v>63</v>
      </c>
      <c r="C232" s="88">
        <f t="shared" si="69"/>
        <v>0</v>
      </c>
      <c r="D232" s="88">
        <f t="shared" si="69"/>
        <v>0</v>
      </c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95"/>
      <c r="R232" s="95"/>
    </row>
    <row r="233" spans="1:18" ht="12.75">
      <c r="A233" s="86">
        <v>3225</v>
      </c>
      <c r="B233" s="94" t="s">
        <v>64</v>
      </c>
      <c r="C233" s="88">
        <f t="shared" si="69"/>
        <v>0</v>
      </c>
      <c r="D233" s="88">
        <f t="shared" si="69"/>
        <v>0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95"/>
      <c r="R233" s="95"/>
    </row>
    <row r="234" spans="1:18" ht="25.5">
      <c r="A234" s="86">
        <v>3227</v>
      </c>
      <c r="B234" s="94" t="s">
        <v>65</v>
      </c>
      <c r="C234" s="88">
        <f t="shared" si="69"/>
        <v>0</v>
      </c>
      <c r="D234" s="88">
        <f t="shared" si="69"/>
        <v>0</v>
      </c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95"/>
      <c r="R234" s="95"/>
    </row>
    <row r="235" spans="1:18" ht="12.75">
      <c r="A235" s="93">
        <v>323</v>
      </c>
      <c r="B235" s="84" t="s">
        <v>31</v>
      </c>
      <c r="C235" s="88">
        <f>SUM(E235+G235+I235+K235+O235+Q235+R235)</f>
        <v>0</v>
      </c>
      <c r="D235" s="88">
        <f>SUM(F235+H235+J235+L235+P235+R235+S235)</f>
        <v>0</v>
      </c>
      <c r="E235" s="88">
        <f>SUM(E236:E244)</f>
        <v>0</v>
      </c>
      <c r="F235" s="88">
        <f>SUM(F236:F244)</f>
        <v>0</v>
      </c>
      <c r="G235" s="88">
        <f aca="true" t="shared" si="72" ref="G235:R235">SUM(G236:G244)</f>
        <v>0</v>
      </c>
      <c r="H235" s="88">
        <f>SUM(H236:H244)</f>
        <v>0</v>
      </c>
      <c r="I235" s="88">
        <f t="shared" si="72"/>
        <v>0</v>
      </c>
      <c r="J235" s="88">
        <f>SUM(J236:J244)</f>
        <v>0</v>
      </c>
      <c r="K235" s="88">
        <f t="shared" si="72"/>
        <v>0</v>
      </c>
      <c r="L235" s="88">
        <f>SUM(L236:L244)</f>
        <v>0</v>
      </c>
      <c r="M235" s="88"/>
      <c r="N235" s="88"/>
      <c r="O235" s="88">
        <f t="shared" si="72"/>
        <v>0</v>
      </c>
      <c r="P235" s="88">
        <f>SUM(P236:P244)</f>
        <v>0</v>
      </c>
      <c r="Q235" s="88">
        <f t="shared" si="72"/>
        <v>0</v>
      </c>
      <c r="R235" s="88">
        <f t="shared" si="72"/>
        <v>0</v>
      </c>
    </row>
    <row r="236" spans="1:18" ht="12.75">
      <c r="A236" s="86">
        <v>3231</v>
      </c>
      <c r="B236" s="94" t="s">
        <v>66</v>
      </c>
      <c r="C236" s="88">
        <f aca="true" t="shared" si="73" ref="C236:D250">SUM(E236+G236+I236+K236+O236+Q236+R236)</f>
        <v>0</v>
      </c>
      <c r="D236" s="88">
        <f t="shared" si="73"/>
        <v>0</v>
      </c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95"/>
      <c r="P236" s="95"/>
      <c r="Q236" s="95"/>
      <c r="R236" s="95"/>
    </row>
    <row r="237" spans="1:18" ht="12.75">
      <c r="A237" s="86">
        <v>3232</v>
      </c>
      <c r="B237" s="94" t="s">
        <v>67</v>
      </c>
      <c r="C237" s="88">
        <f t="shared" si="73"/>
        <v>0</v>
      </c>
      <c r="D237" s="88">
        <f t="shared" si="73"/>
        <v>0</v>
      </c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95"/>
      <c r="P237" s="95"/>
      <c r="Q237" s="95"/>
      <c r="R237" s="95"/>
    </row>
    <row r="238" spans="1:18" ht="12.75">
      <c r="A238" s="86">
        <v>3233</v>
      </c>
      <c r="B238" s="94" t="s">
        <v>68</v>
      </c>
      <c r="C238" s="88">
        <f t="shared" si="73"/>
        <v>0</v>
      </c>
      <c r="D238" s="88">
        <f t="shared" si="73"/>
        <v>0</v>
      </c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95"/>
      <c r="P238" s="95"/>
      <c r="Q238" s="95"/>
      <c r="R238" s="95"/>
    </row>
    <row r="239" spans="1:18" ht="12.75">
      <c r="A239" s="86">
        <v>3234</v>
      </c>
      <c r="B239" s="94" t="s">
        <v>69</v>
      </c>
      <c r="C239" s="88">
        <f t="shared" si="73"/>
        <v>0</v>
      </c>
      <c r="D239" s="88">
        <f t="shared" si="73"/>
        <v>0</v>
      </c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95"/>
      <c r="P239" s="95"/>
      <c r="Q239" s="95"/>
      <c r="R239" s="95"/>
    </row>
    <row r="240" spans="1:18" ht="12.75">
      <c r="A240" s="86">
        <v>3235</v>
      </c>
      <c r="B240" s="94" t="s">
        <v>70</v>
      </c>
      <c r="C240" s="88">
        <f t="shared" si="73"/>
        <v>0</v>
      </c>
      <c r="D240" s="88">
        <f t="shared" si="73"/>
        <v>0</v>
      </c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95"/>
      <c r="P240" s="95"/>
      <c r="Q240" s="95"/>
      <c r="R240" s="95"/>
    </row>
    <row r="241" spans="1:18" ht="12.75">
      <c r="A241" s="86">
        <v>3236</v>
      </c>
      <c r="B241" s="94" t="s">
        <v>71</v>
      </c>
      <c r="C241" s="88">
        <f t="shared" si="73"/>
        <v>0</v>
      </c>
      <c r="D241" s="88">
        <f t="shared" si="73"/>
        <v>0</v>
      </c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95"/>
      <c r="P241" s="95"/>
      <c r="Q241" s="95"/>
      <c r="R241" s="95"/>
    </row>
    <row r="242" spans="1:18" ht="12.75">
      <c r="A242" s="86">
        <v>3237</v>
      </c>
      <c r="B242" s="94" t="s">
        <v>72</v>
      </c>
      <c r="C242" s="88">
        <f t="shared" si="73"/>
        <v>0</v>
      </c>
      <c r="D242" s="88">
        <f t="shared" si="73"/>
        <v>0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95"/>
      <c r="P242" s="95"/>
      <c r="Q242" s="95"/>
      <c r="R242" s="95"/>
    </row>
    <row r="243" spans="1:18" ht="12.75">
      <c r="A243" s="86">
        <v>3238</v>
      </c>
      <c r="B243" s="94" t="s">
        <v>73</v>
      </c>
      <c r="C243" s="88">
        <f t="shared" si="73"/>
        <v>0</v>
      </c>
      <c r="D243" s="88">
        <f t="shared" si="73"/>
        <v>0</v>
      </c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95"/>
      <c r="P243" s="95"/>
      <c r="Q243" s="95"/>
      <c r="R243" s="95"/>
    </row>
    <row r="244" spans="1:18" ht="12.75">
      <c r="A244" s="86">
        <v>3239</v>
      </c>
      <c r="B244" s="94" t="s">
        <v>74</v>
      </c>
      <c r="C244" s="88">
        <f t="shared" si="73"/>
        <v>0</v>
      </c>
      <c r="D244" s="88">
        <f t="shared" si="73"/>
        <v>0</v>
      </c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95"/>
      <c r="P244" s="95"/>
      <c r="Q244" s="95"/>
      <c r="R244" s="95"/>
    </row>
    <row r="245" spans="1:18" ht="25.5">
      <c r="A245" s="93">
        <v>324</v>
      </c>
      <c r="B245" s="84" t="s">
        <v>46</v>
      </c>
      <c r="C245" s="88">
        <f t="shared" si="73"/>
        <v>0</v>
      </c>
      <c r="D245" s="88">
        <f t="shared" si="73"/>
        <v>0</v>
      </c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95"/>
      <c r="P245" s="95"/>
      <c r="Q245" s="95"/>
      <c r="R245" s="95"/>
    </row>
    <row r="246" spans="1:18" ht="25.5">
      <c r="A246" s="93">
        <v>329</v>
      </c>
      <c r="B246" s="84" t="s">
        <v>32</v>
      </c>
      <c r="C246" s="88">
        <f t="shared" si="73"/>
        <v>0</v>
      </c>
      <c r="D246" s="88">
        <f t="shared" si="73"/>
        <v>0</v>
      </c>
      <c r="E246" s="88">
        <f aca="true" t="shared" si="74" ref="E246:R246">SUM(E247:E250)</f>
        <v>0</v>
      </c>
      <c r="F246" s="88">
        <f>SUM(F247:F250)</f>
        <v>0</v>
      </c>
      <c r="G246" s="88">
        <f t="shared" si="74"/>
        <v>0</v>
      </c>
      <c r="H246" s="88">
        <f>SUM(H247:H250)</f>
        <v>0</v>
      </c>
      <c r="I246" s="88">
        <f t="shared" si="74"/>
        <v>0</v>
      </c>
      <c r="J246" s="88">
        <f>SUM(J247:J250)</f>
        <v>0</v>
      </c>
      <c r="K246" s="88">
        <f t="shared" si="74"/>
        <v>0</v>
      </c>
      <c r="L246" s="88">
        <f>SUM(L247:L250)</f>
        <v>0</v>
      </c>
      <c r="M246" s="88"/>
      <c r="N246" s="88"/>
      <c r="O246" s="88">
        <f t="shared" si="74"/>
        <v>0</v>
      </c>
      <c r="P246" s="88">
        <f>SUM(P247:P250)</f>
        <v>0</v>
      </c>
      <c r="Q246" s="88">
        <f t="shared" si="74"/>
        <v>0</v>
      </c>
      <c r="R246" s="88">
        <f t="shared" si="74"/>
        <v>0</v>
      </c>
    </row>
    <row r="247" spans="1:18" ht="12.75">
      <c r="A247" s="86">
        <v>3293</v>
      </c>
      <c r="B247" s="94" t="s">
        <v>75</v>
      </c>
      <c r="C247" s="88">
        <f t="shared" si="73"/>
        <v>0</v>
      </c>
      <c r="D247" s="88">
        <f t="shared" si="73"/>
        <v>0</v>
      </c>
      <c r="E247" s="87"/>
      <c r="F247" s="87"/>
      <c r="G247" s="95"/>
      <c r="H247" s="95"/>
      <c r="I247" s="87"/>
      <c r="J247" s="87"/>
      <c r="K247" s="95"/>
      <c r="L247" s="95"/>
      <c r="M247" s="95"/>
      <c r="N247" s="95"/>
      <c r="O247" s="95"/>
      <c r="P247" s="95"/>
      <c r="Q247" s="95"/>
      <c r="R247" s="95"/>
    </row>
    <row r="248" spans="1:18" ht="12.75">
      <c r="A248" s="86">
        <v>3294</v>
      </c>
      <c r="B248" s="94" t="s">
        <v>76</v>
      </c>
      <c r="C248" s="88">
        <f t="shared" si="73"/>
        <v>0</v>
      </c>
      <c r="D248" s="88">
        <f t="shared" si="73"/>
        <v>0</v>
      </c>
      <c r="E248" s="87"/>
      <c r="F248" s="87"/>
      <c r="G248" s="95"/>
      <c r="H248" s="95"/>
      <c r="I248" s="87"/>
      <c r="J248" s="87"/>
      <c r="K248" s="95"/>
      <c r="L248" s="95"/>
      <c r="M248" s="95"/>
      <c r="N248" s="95"/>
      <c r="O248" s="95"/>
      <c r="P248" s="95"/>
      <c r="Q248" s="95"/>
      <c r="R248" s="95"/>
    </row>
    <row r="249" spans="1:18" ht="12.75">
      <c r="A249" s="86">
        <v>3295</v>
      </c>
      <c r="B249" s="94" t="s">
        <v>77</v>
      </c>
      <c r="C249" s="88">
        <f t="shared" si="73"/>
        <v>0</v>
      </c>
      <c r="D249" s="88">
        <f t="shared" si="73"/>
        <v>0</v>
      </c>
      <c r="E249" s="87"/>
      <c r="F249" s="87"/>
      <c r="G249" s="95"/>
      <c r="H249" s="95"/>
      <c r="I249" s="87"/>
      <c r="J249" s="87"/>
      <c r="K249" s="95"/>
      <c r="L249" s="95"/>
      <c r="M249" s="95"/>
      <c r="N249" s="95"/>
      <c r="O249" s="95"/>
      <c r="P249" s="95"/>
      <c r="Q249" s="95"/>
      <c r="R249" s="95"/>
    </row>
    <row r="250" spans="1:18" ht="12.75">
      <c r="A250" s="86">
        <v>3299</v>
      </c>
      <c r="B250" s="94" t="s">
        <v>32</v>
      </c>
      <c r="C250" s="88">
        <f t="shared" si="73"/>
        <v>0</v>
      </c>
      <c r="D250" s="88">
        <f t="shared" si="73"/>
        <v>0</v>
      </c>
      <c r="E250" s="87"/>
      <c r="F250" s="87"/>
      <c r="G250" s="95"/>
      <c r="H250" s="95"/>
      <c r="I250" s="87"/>
      <c r="J250" s="87"/>
      <c r="K250" s="95"/>
      <c r="L250" s="95"/>
      <c r="M250" s="95"/>
      <c r="N250" s="95"/>
      <c r="O250" s="95"/>
      <c r="P250" s="95"/>
      <c r="Q250" s="95"/>
      <c r="R250" s="95"/>
    </row>
    <row r="251" spans="1:18" ht="12.75">
      <c r="A251" s="93">
        <v>34</v>
      </c>
      <c r="B251" s="84" t="s">
        <v>33</v>
      </c>
      <c r="C251" s="88">
        <f>C252</f>
        <v>0</v>
      </c>
      <c r="D251" s="88">
        <f>D252</f>
        <v>0</v>
      </c>
      <c r="E251" s="88">
        <f aca="true" t="shared" si="75" ref="E251:R252">E252</f>
        <v>0</v>
      </c>
      <c r="F251" s="88">
        <f t="shared" si="75"/>
        <v>0</v>
      </c>
      <c r="G251" s="88">
        <f t="shared" si="75"/>
        <v>0</v>
      </c>
      <c r="H251" s="88">
        <f t="shared" si="75"/>
        <v>0</v>
      </c>
      <c r="I251" s="88">
        <f t="shared" si="75"/>
        <v>0</v>
      </c>
      <c r="J251" s="88">
        <f t="shared" si="75"/>
        <v>0</v>
      </c>
      <c r="K251" s="88">
        <f t="shared" si="75"/>
        <v>0</v>
      </c>
      <c r="L251" s="88">
        <f t="shared" si="75"/>
        <v>0</v>
      </c>
      <c r="M251" s="88"/>
      <c r="N251" s="88"/>
      <c r="O251" s="88">
        <f t="shared" si="75"/>
        <v>0</v>
      </c>
      <c r="P251" s="88">
        <f t="shared" si="75"/>
        <v>0</v>
      </c>
      <c r="Q251" s="88">
        <f t="shared" si="75"/>
        <v>0</v>
      </c>
      <c r="R251" s="88">
        <f t="shared" si="75"/>
        <v>0</v>
      </c>
    </row>
    <row r="252" spans="1:18" ht="12.75">
      <c r="A252" s="93">
        <v>343</v>
      </c>
      <c r="B252" s="84" t="s">
        <v>34</v>
      </c>
      <c r="C252" s="88">
        <f>SUM(E252+G252+I252+K252+O252+Q252+R252)</f>
        <v>0</v>
      </c>
      <c r="D252" s="88">
        <f>SUM(F252+H252+J252+L252+P252+R252+S252)</f>
        <v>0</v>
      </c>
      <c r="E252" s="88">
        <f>E253</f>
        <v>0</v>
      </c>
      <c r="F252" s="88">
        <f>F253</f>
        <v>0</v>
      </c>
      <c r="G252" s="88">
        <f t="shared" si="75"/>
        <v>0</v>
      </c>
      <c r="H252" s="88">
        <f t="shared" si="75"/>
        <v>0</v>
      </c>
      <c r="I252" s="88">
        <f t="shared" si="75"/>
        <v>0</v>
      </c>
      <c r="J252" s="88">
        <f t="shared" si="75"/>
        <v>0</v>
      </c>
      <c r="K252" s="88">
        <f t="shared" si="75"/>
        <v>0</v>
      </c>
      <c r="L252" s="88">
        <f t="shared" si="75"/>
        <v>0</v>
      </c>
      <c r="M252" s="88"/>
      <c r="N252" s="88"/>
      <c r="O252" s="88">
        <f t="shared" si="75"/>
        <v>0</v>
      </c>
      <c r="P252" s="88">
        <f t="shared" si="75"/>
        <v>0</v>
      </c>
      <c r="Q252" s="88">
        <f t="shared" si="75"/>
        <v>0</v>
      </c>
      <c r="R252" s="88">
        <f t="shared" si="75"/>
        <v>0</v>
      </c>
    </row>
    <row r="253" spans="1:18" ht="12.75">
      <c r="A253" s="86">
        <v>3431</v>
      </c>
      <c r="B253" s="94" t="s">
        <v>78</v>
      </c>
      <c r="C253" s="88">
        <f>SUM(E253+G253+I253+K253+O253+Q253+R253)</f>
        <v>0</v>
      </c>
      <c r="D253" s="88">
        <f>SUM(F253+H253+J253+L253+P253+R253+S253)</f>
        <v>0</v>
      </c>
      <c r="E253" s="87"/>
      <c r="F253" s="87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18" ht="25.5">
      <c r="A254" s="93">
        <v>4</v>
      </c>
      <c r="B254" s="84" t="s">
        <v>36</v>
      </c>
      <c r="C254" s="88">
        <f>C255</f>
        <v>0</v>
      </c>
      <c r="D254" s="88">
        <f>D255</f>
        <v>0</v>
      </c>
      <c r="E254" s="88">
        <f aca="true" t="shared" si="76" ref="E254:R254">E255</f>
        <v>0</v>
      </c>
      <c r="F254" s="88">
        <f t="shared" si="76"/>
        <v>0</v>
      </c>
      <c r="G254" s="88">
        <f t="shared" si="76"/>
        <v>0</v>
      </c>
      <c r="H254" s="88">
        <f t="shared" si="76"/>
        <v>0</v>
      </c>
      <c r="I254" s="88">
        <f t="shared" si="76"/>
        <v>0</v>
      </c>
      <c r="J254" s="88">
        <f t="shared" si="76"/>
        <v>0</v>
      </c>
      <c r="K254" s="88">
        <f t="shared" si="76"/>
        <v>0</v>
      </c>
      <c r="L254" s="88">
        <f t="shared" si="76"/>
        <v>0</v>
      </c>
      <c r="M254" s="88"/>
      <c r="N254" s="88"/>
      <c r="O254" s="88">
        <f t="shared" si="76"/>
        <v>0</v>
      </c>
      <c r="P254" s="88">
        <f t="shared" si="76"/>
        <v>0</v>
      </c>
      <c r="Q254" s="88">
        <f t="shared" si="76"/>
        <v>0</v>
      </c>
      <c r="R254" s="88">
        <f t="shared" si="76"/>
        <v>0</v>
      </c>
    </row>
    <row r="255" spans="1:18" ht="25.5">
      <c r="A255" s="93">
        <v>42</v>
      </c>
      <c r="B255" s="84" t="s">
        <v>37</v>
      </c>
      <c r="C255" s="88">
        <f>SUM(C256+C259)</f>
        <v>0</v>
      </c>
      <c r="D255" s="88">
        <f>SUM(D256+D259)</f>
        <v>0</v>
      </c>
      <c r="E255" s="88">
        <f>SUM(E256+E259)</f>
        <v>0</v>
      </c>
      <c r="F255" s="88">
        <f>SUM(F256+F259)</f>
        <v>0</v>
      </c>
      <c r="G255" s="88">
        <f aca="true" t="shared" si="77" ref="G255:R255">SUM(G256+G259)</f>
        <v>0</v>
      </c>
      <c r="H255" s="88">
        <f>SUM(H256+H259)</f>
        <v>0</v>
      </c>
      <c r="I255" s="88">
        <f t="shared" si="77"/>
        <v>0</v>
      </c>
      <c r="J255" s="88">
        <f>SUM(J256+J259)</f>
        <v>0</v>
      </c>
      <c r="K255" s="88">
        <f t="shared" si="77"/>
        <v>0</v>
      </c>
      <c r="L255" s="88">
        <f>SUM(L256+L259)</f>
        <v>0</v>
      </c>
      <c r="M255" s="88"/>
      <c r="N255" s="88"/>
      <c r="O255" s="88">
        <f t="shared" si="77"/>
        <v>0</v>
      </c>
      <c r="P255" s="88">
        <f>SUM(P256+P259)</f>
        <v>0</v>
      </c>
      <c r="Q255" s="88">
        <f t="shared" si="77"/>
        <v>0</v>
      </c>
      <c r="R255" s="88">
        <f t="shared" si="77"/>
        <v>0</v>
      </c>
    </row>
    <row r="256" spans="1:18" ht="12.75">
      <c r="A256" s="93">
        <v>422</v>
      </c>
      <c r="B256" s="84" t="s">
        <v>35</v>
      </c>
      <c r="C256" s="88">
        <f aca="true" t="shared" si="78" ref="C256:D260">SUM(E256+G256+I256+K256+O256+Q256+R256)</f>
        <v>0</v>
      </c>
      <c r="D256" s="88">
        <f t="shared" si="78"/>
        <v>0</v>
      </c>
      <c r="E256" s="88">
        <f>SUM(E257:E258)</f>
        <v>0</v>
      </c>
      <c r="F256" s="88">
        <f>SUM(F257:F258)</f>
        <v>0</v>
      </c>
      <c r="G256" s="88">
        <f aca="true" t="shared" si="79" ref="G256:R256">SUM(G257:G258)</f>
        <v>0</v>
      </c>
      <c r="H256" s="88">
        <f>SUM(H257:H258)</f>
        <v>0</v>
      </c>
      <c r="I256" s="88">
        <f t="shared" si="79"/>
        <v>0</v>
      </c>
      <c r="J256" s="88">
        <f>SUM(J257:J258)</f>
        <v>0</v>
      </c>
      <c r="K256" s="88">
        <f t="shared" si="79"/>
        <v>0</v>
      </c>
      <c r="L256" s="88">
        <f>SUM(L257:L258)</f>
        <v>0</v>
      </c>
      <c r="M256" s="88"/>
      <c r="N256" s="88"/>
      <c r="O256" s="88">
        <f t="shared" si="79"/>
        <v>0</v>
      </c>
      <c r="P256" s="88">
        <f>SUM(P257:P258)</f>
        <v>0</v>
      </c>
      <c r="Q256" s="88">
        <f t="shared" si="79"/>
        <v>0</v>
      </c>
      <c r="R256" s="88">
        <f t="shared" si="79"/>
        <v>0</v>
      </c>
    </row>
    <row r="257" spans="1:18" ht="12.75">
      <c r="A257" s="86">
        <v>4221</v>
      </c>
      <c r="B257" s="94" t="s">
        <v>53</v>
      </c>
      <c r="C257" s="88">
        <f t="shared" si="78"/>
        <v>0</v>
      </c>
      <c r="D257" s="88">
        <f t="shared" si="78"/>
        <v>0</v>
      </c>
      <c r="E257" s="95"/>
      <c r="F257" s="95"/>
      <c r="G257" s="87"/>
      <c r="H257" s="87"/>
      <c r="I257" s="95"/>
      <c r="J257" s="95"/>
      <c r="K257" s="87"/>
      <c r="L257" s="87"/>
      <c r="M257" s="87"/>
      <c r="N257" s="87"/>
      <c r="O257" s="87"/>
      <c r="P257" s="87"/>
      <c r="Q257" s="95"/>
      <c r="R257" s="95"/>
    </row>
    <row r="258" spans="1:18" ht="12.75">
      <c r="A258" s="86">
        <v>4226</v>
      </c>
      <c r="B258" s="94" t="s">
        <v>54</v>
      </c>
      <c r="C258" s="88">
        <f t="shared" si="78"/>
        <v>0</v>
      </c>
      <c r="D258" s="88">
        <f t="shared" si="78"/>
        <v>0</v>
      </c>
      <c r="E258" s="95"/>
      <c r="F258" s="95"/>
      <c r="G258" s="87"/>
      <c r="H258" s="87"/>
      <c r="I258" s="95"/>
      <c r="J258" s="95"/>
      <c r="K258" s="87"/>
      <c r="L258" s="87"/>
      <c r="M258" s="87"/>
      <c r="N258" s="87"/>
      <c r="O258" s="87"/>
      <c r="P258" s="87"/>
      <c r="Q258" s="95"/>
      <c r="R258" s="95"/>
    </row>
    <row r="259" spans="1:18" ht="25.5">
      <c r="A259" s="93">
        <v>424</v>
      </c>
      <c r="B259" s="84" t="s">
        <v>38</v>
      </c>
      <c r="C259" s="88">
        <f t="shared" si="78"/>
        <v>0</v>
      </c>
      <c r="D259" s="88">
        <f t="shared" si="78"/>
        <v>0</v>
      </c>
      <c r="E259" s="88">
        <f>E260</f>
        <v>0</v>
      </c>
      <c r="F259" s="88">
        <f>F260</f>
        <v>0</v>
      </c>
      <c r="G259" s="88">
        <f aca="true" t="shared" si="80" ref="G259:R259">G260</f>
        <v>0</v>
      </c>
      <c r="H259" s="88">
        <f t="shared" si="80"/>
        <v>0</v>
      </c>
      <c r="I259" s="88">
        <f t="shared" si="80"/>
        <v>0</v>
      </c>
      <c r="J259" s="88">
        <f t="shared" si="80"/>
        <v>0</v>
      </c>
      <c r="K259" s="88">
        <f t="shared" si="80"/>
        <v>0</v>
      </c>
      <c r="L259" s="88">
        <f t="shared" si="80"/>
        <v>0</v>
      </c>
      <c r="M259" s="88"/>
      <c r="N259" s="88"/>
      <c r="O259" s="88">
        <f t="shared" si="80"/>
        <v>0</v>
      </c>
      <c r="P259" s="88">
        <f t="shared" si="80"/>
        <v>0</v>
      </c>
      <c r="Q259" s="88">
        <f t="shared" si="80"/>
        <v>0</v>
      </c>
      <c r="R259" s="88">
        <f t="shared" si="80"/>
        <v>0</v>
      </c>
    </row>
    <row r="260" spans="1:18" ht="12.75">
      <c r="A260" s="86">
        <v>4241</v>
      </c>
      <c r="B260" s="94" t="s">
        <v>55</v>
      </c>
      <c r="C260" s="88">
        <f t="shared" si="78"/>
        <v>0</v>
      </c>
      <c r="D260" s="88">
        <f t="shared" si="78"/>
        <v>0</v>
      </c>
      <c r="E260" s="87"/>
      <c r="F260" s="87"/>
      <c r="G260" s="95"/>
      <c r="H260" s="95"/>
      <c r="I260" s="95"/>
      <c r="J260" s="95"/>
      <c r="K260" s="87"/>
      <c r="L260" s="87"/>
      <c r="M260" s="87"/>
      <c r="N260" s="87"/>
      <c r="O260" s="87"/>
      <c r="P260" s="87"/>
      <c r="Q260" s="95"/>
      <c r="R260" s="95"/>
    </row>
    <row r="261" spans="1:18" ht="12.75">
      <c r="A261" s="93"/>
      <c r="B261" s="84" t="s">
        <v>88</v>
      </c>
      <c r="C261" s="88">
        <f aca="true" t="shared" si="81" ref="C261:R261">C213+C254</f>
        <v>13000</v>
      </c>
      <c r="D261" s="88">
        <f>D213+D254</f>
        <v>13000</v>
      </c>
      <c r="E261" s="88">
        <f t="shared" si="81"/>
        <v>0</v>
      </c>
      <c r="F261" s="88">
        <f>F213+F254</f>
        <v>0</v>
      </c>
      <c r="G261" s="88">
        <f t="shared" si="81"/>
        <v>0</v>
      </c>
      <c r="H261" s="88">
        <f>H213+H254</f>
        <v>0</v>
      </c>
      <c r="I261" s="88">
        <f t="shared" si="81"/>
        <v>0</v>
      </c>
      <c r="J261" s="88">
        <f>J213+J254</f>
        <v>0</v>
      </c>
      <c r="K261" s="88">
        <f t="shared" si="81"/>
        <v>13000</v>
      </c>
      <c r="L261" s="88">
        <f>L213+L254</f>
        <v>13000</v>
      </c>
      <c r="M261" s="88"/>
      <c r="N261" s="88"/>
      <c r="O261" s="88">
        <f t="shared" si="81"/>
        <v>0</v>
      </c>
      <c r="P261" s="88">
        <f>P213+P254</f>
        <v>0</v>
      </c>
      <c r="Q261" s="88">
        <f t="shared" si="81"/>
        <v>0</v>
      </c>
      <c r="R261" s="88">
        <f t="shared" si="81"/>
        <v>0</v>
      </c>
    </row>
    <row r="262" spans="1:18" ht="12.75">
      <c r="A262" s="93"/>
      <c r="B262" s="84" t="s">
        <v>90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</row>
    <row r="263" spans="1:18" ht="12.75">
      <c r="A263" s="85" t="s">
        <v>42</v>
      </c>
      <c r="B263" s="84" t="s">
        <v>101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</row>
    <row r="264" spans="1:18" ht="12.75">
      <c r="A264" s="93">
        <v>3</v>
      </c>
      <c r="B264" s="84" t="s">
        <v>23</v>
      </c>
      <c r="C264" s="88">
        <f aca="true" t="shared" si="82" ref="C264:R264">C265+C273+C302</f>
        <v>3975234</v>
      </c>
      <c r="D264" s="88">
        <f>D265+D273+D302</f>
        <v>3975234</v>
      </c>
      <c r="E264" s="88"/>
      <c r="F264" s="88"/>
      <c r="G264" s="88">
        <f t="shared" si="82"/>
        <v>33790</v>
      </c>
      <c r="H264" s="88">
        <f>H265+H273+H302</f>
        <v>33790</v>
      </c>
      <c r="I264" s="88">
        <f t="shared" si="82"/>
        <v>178700</v>
      </c>
      <c r="J264" s="88">
        <f>J265+J273+J302</f>
        <v>178700</v>
      </c>
      <c r="K264" s="88">
        <f t="shared" si="82"/>
        <v>0</v>
      </c>
      <c r="L264" s="88">
        <f>L265+L273+L302</f>
        <v>0</v>
      </c>
      <c r="M264" s="88">
        <f t="shared" si="82"/>
        <v>3760744</v>
      </c>
      <c r="N264" s="88">
        <f>N265+N273+N302</f>
        <v>3760744</v>
      </c>
      <c r="O264" s="88">
        <f t="shared" si="82"/>
        <v>2000</v>
      </c>
      <c r="P264" s="88">
        <f>P265+P273+P302</f>
        <v>2000</v>
      </c>
      <c r="Q264" s="88">
        <f t="shared" si="82"/>
        <v>0</v>
      </c>
      <c r="R264" s="88">
        <f t="shared" si="82"/>
        <v>0</v>
      </c>
    </row>
    <row r="265" spans="1:18" ht="12.75">
      <c r="A265" s="93">
        <v>31</v>
      </c>
      <c r="B265" s="84" t="s">
        <v>24</v>
      </c>
      <c r="C265" s="88">
        <f>SUM(C266+C268+C270)</f>
        <v>3576744</v>
      </c>
      <c r="D265" s="88">
        <f>SUM(D266+D268+D270)</f>
        <v>3576744</v>
      </c>
      <c r="E265" s="88"/>
      <c r="F265" s="88"/>
      <c r="G265" s="88">
        <f aca="true" t="shared" si="83" ref="G265:R265">SUM(G266+G268+G270)</f>
        <v>0</v>
      </c>
      <c r="H265" s="88">
        <f>SUM(H266+H268+H270)</f>
        <v>0</v>
      </c>
      <c r="I265" s="88">
        <v>0</v>
      </c>
      <c r="J265" s="88">
        <v>0</v>
      </c>
      <c r="K265" s="88">
        <f t="shared" si="83"/>
        <v>0</v>
      </c>
      <c r="L265" s="88">
        <f>SUM(L266+L268+L270)</f>
        <v>0</v>
      </c>
      <c r="M265" s="88">
        <f t="shared" si="83"/>
        <v>3576744</v>
      </c>
      <c r="N265" s="88">
        <f>SUM(N266+N268+N270)</f>
        <v>3576744</v>
      </c>
      <c r="O265" s="88">
        <f t="shared" si="83"/>
        <v>0</v>
      </c>
      <c r="P265" s="88">
        <f>SUM(P266+P268+P270)</f>
        <v>0</v>
      </c>
      <c r="Q265" s="88">
        <f t="shared" si="83"/>
        <v>0</v>
      </c>
      <c r="R265" s="88">
        <f t="shared" si="83"/>
        <v>0</v>
      </c>
    </row>
    <row r="266" spans="1:18" ht="12.75">
      <c r="A266" s="93">
        <v>311</v>
      </c>
      <c r="B266" s="84" t="s">
        <v>25</v>
      </c>
      <c r="C266" s="88">
        <f>SUM(E266+G266+I266+K266+M266+O266+Q266+R266)</f>
        <v>2952000</v>
      </c>
      <c r="D266" s="88">
        <f>SUM(F266+H266+J266+L266+N266+P266+R266+S266)</f>
        <v>2952000</v>
      </c>
      <c r="E266" s="88"/>
      <c r="F266" s="88"/>
      <c r="G266" s="88">
        <f aca="true" t="shared" si="84" ref="G266:R266">G267</f>
        <v>0</v>
      </c>
      <c r="H266" s="88">
        <f t="shared" si="84"/>
        <v>0</v>
      </c>
      <c r="I266" s="88">
        <f t="shared" si="84"/>
        <v>0</v>
      </c>
      <c r="J266" s="88">
        <f t="shared" si="84"/>
        <v>0</v>
      </c>
      <c r="K266" s="88">
        <f t="shared" si="84"/>
        <v>0</v>
      </c>
      <c r="L266" s="88">
        <f t="shared" si="84"/>
        <v>0</v>
      </c>
      <c r="M266" s="88">
        <v>2952000</v>
      </c>
      <c r="N266" s="88">
        <v>2952000</v>
      </c>
      <c r="O266" s="88">
        <f t="shared" si="84"/>
        <v>0</v>
      </c>
      <c r="P266" s="88">
        <f t="shared" si="84"/>
        <v>0</v>
      </c>
      <c r="Q266" s="88">
        <f t="shared" si="84"/>
        <v>0</v>
      </c>
      <c r="R266" s="88">
        <f t="shared" si="84"/>
        <v>0</v>
      </c>
    </row>
    <row r="267" spans="1:18" ht="12.75">
      <c r="A267" s="86">
        <v>3111</v>
      </c>
      <c r="B267" s="94" t="s">
        <v>25</v>
      </c>
      <c r="C267" s="88">
        <f aca="true" t="shared" si="85" ref="C267:D272">SUM(E267+G267+I267+K267+O267+Q267+R267)</f>
        <v>0</v>
      </c>
      <c r="D267" s="88">
        <f t="shared" si="85"/>
        <v>0</v>
      </c>
      <c r="E267" s="87"/>
      <c r="F267" s="87"/>
      <c r="G267" s="95"/>
      <c r="H267" s="95"/>
      <c r="I267" s="87">
        <v>0</v>
      </c>
      <c r="J267" s="87">
        <v>0</v>
      </c>
      <c r="K267" s="87">
        <v>0</v>
      </c>
      <c r="L267" s="87">
        <v>0</v>
      </c>
      <c r="M267" s="87"/>
      <c r="N267" s="87"/>
      <c r="O267" s="95"/>
      <c r="P267" s="95"/>
      <c r="Q267" s="95"/>
      <c r="R267" s="95"/>
    </row>
    <row r="268" spans="1:18" ht="12.75">
      <c r="A268" s="93">
        <v>312</v>
      </c>
      <c r="B268" s="84" t="s">
        <v>26</v>
      </c>
      <c r="C268" s="88">
        <f>SUM(E268+G268+I268+K268+M268+O268+Q268+R268)</f>
        <v>117000</v>
      </c>
      <c r="D268" s="88">
        <f>SUM(F268+H268+J268+L268+N268+P268+R268+S268)</f>
        <v>117000</v>
      </c>
      <c r="E268" s="88"/>
      <c r="F268" s="88"/>
      <c r="G268" s="88">
        <f aca="true" t="shared" si="86" ref="G268:R268">G269</f>
        <v>0</v>
      </c>
      <c r="H268" s="88">
        <f t="shared" si="86"/>
        <v>0</v>
      </c>
      <c r="I268" s="88">
        <f t="shared" si="86"/>
        <v>0</v>
      </c>
      <c r="J268" s="88">
        <f t="shared" si="86"/>
        <v>0</v>
      </c>
      <c r="K268" s="88">
        <f t="shared" si="86"/>
        <v>0</v>
      </c>
      <c r="L268" s="88">
        <f t="shared" si="86"/>
        <v>0</v>
      </c>
      <c r="M268" s="88">
        <v>117000</v>
      </c>
      <c r="N268" s="88">
        <v>117000</v>
      </c>
      <c r="O268" s="88">
        <f t="shared" si="86"/>
        <v>0</v>
      </c>
      <c r="P268" s="88">
        <f t="shared" si="86"/>
        <v>0</v>
      </c>
      <c r="Q268" s="88">
        <f t="shared" si="86"/>
        <v>0</v>
      </c>
      <c r="R268" s="88">
        <f t="shared" si="86"/>
        <v>0</v>
      </c>
    </row>
    <row r="269" spans="1:18" ht="12.75">
      <c r="A269" s="86">
        <v>3121</v>
      </c>
      <c r="B269" s="94" t="s">
        <v>26</v>
      </c>
      <c r="C269" s="88">
        <f t="shared" si="85"/>
        <v>0</v>
      </c>
      <c r="D269" s="88">
        <f t="shared" si="85"/>
        <v>0</v>
      </c>
      <c r="E269" s="95"/>
      <c r="F269" s="95"/>
      <c r="G269" s="95"/>
      <c r="H269" s="95"/>
      <c r="I269" s="95"/>
      <c r="J269" s="95"/>
      <c r="K269" s="95">
        <v>0</v>
      </c>
      <c r="L269" s="95">
        <v>0</v>
      </c>
      <c r="M269" s="95"/>
      <c r="N269" s="95"/>
      <c r="O269" s="95"/>
      <c r="P269" s="95"/>
      <c r="Q269" s="95"/>
      <c r="R269" s="95"/>
    </row>
    <row r="270" spans="1:18" ht="12.75">
      <c r="A270" s="93">
        <v>313</v>
      </c>
      <c r="B270" s="84" t="s">
        <v>27</v>
      </c>
      <c r="C270" s="88">
        <f>SUM(E270+G270+I270+K270+M270+O270+Q270+R270)</f>
        <v>507744</v>
      </c>
      <c r="D270" s="88">
        <f>SUM(F270+H270+J270+L270+N270+P270+R270+S270)</f>
        <v>507744</v>
      </c>
      <c r="E270" s="88"/>
      <c r="F270" s="88"/>
      <c r="G270" s="88">
        <f aca="true" t="shared" si="87" ref="G270:R270">G272</f>
        <v>0</v>
      </c>
      <c r="H270" s="88">
        <f>H272</f>
        <v>0</v>
      </c>
      <c r="I270" s="88">
        <f t="shared" si="87"/>
        <v>0</v>
      </c>
      <c r="J270" s="88">
        <f>J272</f>
        <v>0</v>
      </c>
      <c r="K270" s="88">
        <f t="shared" si="87"/>
        <v>0</v>
      </c>
      <c r="L270" s="88">
        <f>L272</f>
        <v>0</v>
      </c>
      <c r="M270" s="88">
        <v>507744</v>
      </c>
      <c r="N270" s="88">
        <v>507744</v>
      </c>
      <c r="O270" s="88">
        <f t="shared" si="87"/>
        <v>0</v>
      </c>
      <c r="P270" s="88">
        <f>P272</f>
        <v>0</v>
      </c>
      <c r="Q270" s="88">
        <f t="shared" si="87"/>
        <v>0</v>
      </c>
      <c r="R270" s="88">
        <f t="shared" si="87"/>
        <v>0</v>
      </c>
    </row>
    <row r="271" spans="1:18" ht="12.75">
      <c r="A271" s="86">
        <v>3132</v>
      </c>
      <c r="B271" s="94" t="s">
        <v>97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6">
        <v>3133</v>
      </c>
      <c r="B272" s="94" t="s">
        <v>98</v>
      </c>
      <c r="C272" s="88">
        <f t="shared" si="85"/>
        <v>0</v>
      </c>
      <c r="D272" s="88">
        <f t="shared" si="85"/>
        <v>0</v>
      </c>
      <c r="E272" s="87"/>
      <c r="F272" s="87"/>
      <c r="G272" s="95"/>
      <c r="H272" s="95"/>
      <c r="I272" s="87">
        <v>0</v>
      </c>
      <c r="J272" s="87">
        <v>0</v>
      </c>
      <c r="K272" s="87">
        <v>0</v>
      </c>
      <c r="L272" s="87">
        <v>0</v>
      </c>
      <c r="M272" s="87"/>
      <c r="N272" s="87"/>
      <c r="O272" s="95"/>
      <c r="P272" s="95"/>
      <c r="Q272" s="95"/>
      <c r="R272" s="95"/>
    </row>
    <row r="273" spans="1:18" ht="12.75">
      <c r="A273" s="93">
        <v>32</v>
      </c>
      <c r="B273" s="84" t="s">
        <v>28</v>
      </c>
      <c r="C273" s="88">
        <f>SUM(C274+C279+C286+C296+C297)</f>
        <v>398400</v>
      </c>
      <c r="D273" s="88">
        <f>SUM(D274+D279+D286+D296+D297)</f>
        <v>398400</v>
      </c>
      <c r="E273" s="88"/>
      <c r="F273" s="88"/>
      <c r="G273" s="88">
        <f aca="true" t="shared" si="88" ref="G273:R273">SUM(G274+G279+G286+G296+G297)</f>
        <v>33700</v>
      </c>
      <c r="H273" s="88">
        <f>SUM(H274+H279+H286+H296+H297)</f>
        <v>33700</v>
      </c>
      <c r="I273" s="88">
        <f t="shared" si="88"/>
        <v>178700</v>
      </c>
      <c r="J273" s="88">
        <f>SUM(J274+J279+J286+J296+J297)</f>
        <v>178700</v>
      </c>
      <c r="K273" s="88">
        <f t="shared" si="88"/>
        <v>0</v>
      </c>
      <c r="L273" s="88">
        <f>SUM(L274+L279+L286+L296+L297)</f>
        <v>0</v>
      </c>
      <c r="M273" s="88">
        <f t="shared" si="88"/>
        <v>184000</v>
      </c>
      <c r="N273" s="88">
        <f>SUM(N274+N279+N286+N296+N297)</f>
        <v>184000</v>
      </c>
      <c r="O273" s="88">
        <f t="shared" si="88"/>
        <v>2000</v>
      </c>
      <c r="P273" s="88">
        <f>SUM(P274+P279+P286+P296+P297)</f>
        <v>2000</v>
      </c>
      <c r="Q273" s="88">
        <f t="shared" si="88"/>
        <v>0</v>
      </c>
      <c r="R273" s="88">
        <f t="shared" si="88"/>
        <v>0</v>
      </c>
    </row>
    <row r="274" spans="1:18" ht="12.75">
      <c r="A274" s="93">
        <v>321</v>
      </c>
      <c r="B274" s="84" t="s">
        <v>29</v>
      </c>
      <c r="C274" s="88">
        <f>SUM(E274+G274+I274+K274+M274+O274+Q274+R274)</f>
        <v>172000</v>
      </c>
      <c r="D274" s="88">
        <f>SUM(F274+H274+J274+L274+N274+P274+R274+S274)</f>
        <v>172000</v>
      </c>
      <c r="E274" s="88"/>
      <c r="F274" s="88"/>
      <c r="G274" s="88">
        <f aca="true" t="shared" si="89" ref="G274:R274">SUM(G275:G278)</f>
        <v>0</v>
      </c>
      <c r="H274" s="88">
        <f>SUM(H275:H278)</f>
        <v>0</v>
      </c>
      <c r="I274" s="88">
        <f t="shared" si="89"/>
        <v>0</v>
      </c>
      <c r="J274" s="88">
        <f>SUM(J275:J278)</f>
        <v>0</v>
      </c>
      <c r="K274" s="88">
        <f t="shared" si="89"/>
        <v>0</v>
      </c>
      <c r="L274" s="88">
        <f>SUM(L275:L278)</f>
        <v>0</v>
      </c>
      <c r="M274" s="88">
        <v>172000</v>
      </c>
      <c r="N274" s="88">
        <v>172000</v>
      </c>
      <c r="O274" s="88">
        <f t="shared" si="89"/>
        <v>0</v>
      </c>
      <c r="P274" s="88">
        <f>SUM(P275:P278)</f>
        <v>0</v>
      </c>
      <c r="Q274" s="88">
        <f t="shared" si="89"/>
        <v>0</v>
      </c>
      <c r="R274" s="88">
        <f t="shared" si="89"/>
        <v>0</v>
      </c>
    </row>
    <row r="275" spans="1:18" ht="12.75">
      <c r="A275" s="86">
        <v>3211</v>
      </c>
      <c r="B275" s="94" t="s">
        <v>56</v>
      </c>
      <c r="C275" s="88">
        <f aca="true" t="shared" si="90" ref="C275:D285">SUM(E275+G275+I275+K275+O275+Q275+R275)</f>
        <v>0</v>
      </c>
      <c r="D275" s="88">
        <f t="shared" si="90"/>
        <v>0</v>
      </c>
      <c r="E275" s="87"/>
      <c r="F275" s="87"/>
      <c r="G275" s="95"/>
      <c r="H275" s="95"/>
      <c r="I275" s="95"/>
      <c r="J275" s="95"/>
      <c r="K275" s="87">
        <v>0</v>
      </c>
      <c r="L275" s="87">
        <v>0</v>
      </c>
      <c r="M275" s="87"/>
      <c r="N275" s="87"/>
      <c r="O275" s="95"/>
      <c r="P275" s="95"/>
      <c r="Q275" s="95"/>
      <c r="R275" s="95"/>
    </row>
    <row r="276" spans="1:18" ht="25.5">
      <c r="A276" s="86">
        <v>3212</v>
      </c>
      <c r="B276" s="94" t="s">
        <v>59</v>
      </c>
      <c r="C276" s="88">
        <f t="shared" si="90"/>
        <v>0</v>
      </c>
      <c r="D276" s="88">
        <f t="shared" si="90"/>
        <v>0</v>
      </c>
      <c r="E276" s="87"/>
      <c r="F276" s="87"/>
      <c r="G276" s="95"/>
      <c r="H276" s="95"/>
      <c r="I276" s="95"/>
      <c r="J276" s="95"/>
      <c r="K276" s="87">
        <v>0</v>
      </c>
      <c r="L276" s="87">
        <v>0</v>
      </c>
      <c r="M276" s="87"/>
      <c r="N276" s="87"/>
      <c r="O276" s="95"/>
      <c r="P276" s="95"/>
      <c r="Q276" s="95"/>
      <c r="R276" s="95"/>
    </row>
    <row r="277" spans="1:18" ht="12.75">
      <c r="A277" s="86">
        <v>3213</v>
      </c>
      <c r="B277" s="94" t="s">
        <v>57</v>
      </c>
      <c r="C277" s="88">
        <f t="shared" si="90"/>
        <v>0</v>
      </c>
      <c r="D277" s="88">
        <f t="shared" si="90"/>
        <v>0</v>
      </c>
      <c r="E277" s="87"/>
      <c r="F277" s="87"/>
      <c r="G277" s="95"/>
      <c r="H277" s="95"/>
      <c r="I277" s="95"/>
      <c r="J277" s="95"/>
      <c r="K277" s="87"/>
      <c r="L277" s="87"/>
      <c r="M277" s="87"/>
      <c r="N277" s="87"/>
      <c r="O277" s="95"/>
      <c r="P277" s="95"/>
      <c r="Q277" s="95"/>
      <c r="R277" s="95"/>
    </row>
    <row r="278" spans="1:18" ht="12.75">
      <c r="A278" s="86">
        <v>3214</v>
      </c>
      <c r="B278" s="94" t="s">
        <v>58</v>
      </c>
      <c r="C278" s="88">
        <f t="shared" si="90"/>
        <v>0</v>
      </c>
      <c r="D278" s="88">
        <f t="shared" si="90"/>
        <v>0</v>
      </c>
      <c r="E278" s="87"/>
      <c r="F278" s="87"/>
      <c r="G278" s="95"/>
      <c r="H278" s="95"/>
      <c r="I278" s="95"/>
      <c r="J278" s="95"/>
      <c r="K278" s="87"/>
      <c r="L278" s="87"/>
      <c r="M278" s="87"/>
      <c r="N278" s="87"/>
      <c r="O278" s="95"/>
      <c r="P278" s="95"/>
      <c r="Q278" s="95"/>
      <c r="R278" s="95"/>
    </row>
    <row r="279" spans="1:18" ht="12.75">
      <c r="A279" s="93">
        <v>322</v>
      </c>
      <c r="B279" s="84" t="s">
        <v>30</v>
      </c>
      <c r="C279" s="88">
        <f t="shared" si="90"/>
        <v>148200</v>
      </c>
      <c r="D279" s="88">
        <f t="shared" si="90"/>
        <v>148200</v>
      </c>
      <c r="E279" s="88"/>
      <c r="F279" s="88"/>
      <c r="G279" s="88">
        <v>16700</v>
      </c>
      <c r="H279" s="88">
        <v>16700</v>
      </c>
      <c r="I279" s="88">
        <v>129500</v>
      </c>
      <c r="J279" s="88">
        <v>129500</v>
      </c>
      <c r="K279" s="88">
        <f>SUM(K280:K285)</f>
        <v>0</v>
      </c>
      <c r="L279" s="88">
        <f>SUM(L280:L285)</f>
        <v>0</v>
      </c>
      <c r="M279" s="88"/>
      <c r="N279" s="88"/>
      <c r="O279" s="88">
        <v>2000</v>
      </c>
      <c r="P279" s="88">
        <v>2000</v>
      </c>
      <c r="Q279" s="88">
        <f>SUM(Q280:Q285)</f>
        <v>0</v>
      </c>
      <c r="R279" s="88">
        <f>SUM(R280:R285)</f>
        <v>0</v>
      </c>
    </row>
    <row r="280" spans="1:18" ht="25.5">
      <c r="A280" s="86">
        <v>3221</v>
      </c>
      <c r="B280" s="94" t="s">
        <v>60</v>
      </c>
      <c r="C280" s="88">
        <f t="shared" si="90"/>
        <v>0</v>
      </c>
      <c r="D280" s="88">
        <f t="shared" si="90"/>
        <v>0</v>
      </c>
      <c r="E280" s="87"/>
      <c r="F280" s="87"/>
      <c r="G280" s="87"/>
      <c r="H280" s="87"/>
      <c r="I280" s="87"/>
      <c r="J280" s="87"/>
      <c r="K280" s="87">
        <v>0</v>
      </c>
      <c r="L280" s="87">
        <v>0</v>
      </c>
      <c r="M280" s="87"/>
      <c r="N280" s="87"/>
      <c r="O280" s="87"/>
      <c r="P280" s="87"/>
      <c r="Q280" s="95"/>
      <c r="R280" s="95"/>
    </row>
    <row r="281" spans="1:18" ht="12.75">
      <c r="A281" s="86">
        <v>3222</v>
      </c>
      <c r="B281" s="94" t="s">
        <v>61</v>
      </c>
      <c r="C281" s="88">
        <f t="shared" si="90"/>
        <v>0</v>
      </c>
      <c r="D281" s="88">
        <f t="shared" si="90"/>
        <v>0</v>
      </c>
      <c r="E281" s="87"/>
      <c r="F281" s="87"/>
      <c r="G281" s="87"/>
      <c r="H281" s="87"/>
      <c r="I281" s="87"/>
      <c r="J281" s="87"/>
      <c r="K281" s="87">
        <v>0</v>
      </c>
      <c r="L281" s="87">
        <v>0</v>
      </c>
      <c r="M281" s="87"/>
      <c r="N281" s="87"/>
      <c r="O281" s="87"/>
      <c r="P281" s="87"/>
      <c r="Q281" s="95"/>
      <c r="R281" s="95"/>
    </row>
    <row r="282" spans="1:18" ht="12.75">
      <c r="A282" s="86">
        <v>3223</v>
      </c>
      <c r="B282" s="94" t="s">
        <v>62</v>
      </c>
      <c r="C282" s="88">
        <f t="shared" si="90"/>
        <v>0</v>
      </c>
      <c r="D282" s="88">
        <f t="shared" si="90"/>
        <v>0</v>
      </c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95"/>
      <c r="R282" s="95"/>
    </row>
    <row r="283" spans="1:18" ht="25.5">
      <c r="A283" s="86">
        <v>3224</v>
      </c>
      <c r="B283" s="94" t="s">
        <v>63</v>
      </c>
      <c r="C283" s="88">
        <f t="shared" si="90"/>
        <v>0</v>
      </c>
      <c r="D283" s="88">
        <f t="shared" si="90"/>
        <v>0</v>
      </c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95"/>
      <c r="R283" s="95"/>
    </row>
    <row r="284" spans="1:18" ht="12.75">
      <c r="A284" s="86">
        <v>3225</v>
      </c>
      <c r="B284" s="94" t="s">
        <v>64</v>
      </c>
      <c r="C284" s="88">
        <f t="shared" si="90"/>
        <v>0</v>
      </c>
      <c r="D284" s="88">
        <f t="shared" si="90"/>
        <v>0</v>
      </c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95"/>
      <c r="R284" s="95"/>
    </row>
    <row r="285" spans="1:18" ht="25.5">
      <c r="A285" s="86">
        <v>3227</v>
      </c>
      <c r="B285" s="94" t="s">
        <v>65</v>
      </c>
      <c r="C285" s="88">
        <f t="shared" si="90"/>
        <v>0</v>
      </c>
      <c r="D285" s="88">
        <f t="shared" si="90"/>
        <v>0</v>
      </c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95"/>
      <c r="R285" s="95"/>
    </row>
    <row r="286" spans="1:18" ht="12.75">
      <c r="A286" s="93">
        <v>323</v>
      </c>
      <c r="B286" s="84" t="s">
        <v>31</v>
      </c>
      <c r="C286" s="88">
        <f>SUM(E286+G286+I286+K286+O286+Q286+R286)</f>
        <v>59800</v>
      </c>
      <c r="D286" s="88">
        <f>SUM(F286+H286+J286+L286+P286+R286+S286)</f>
        <v>59800</v>
      </c>
      <c r="E286" s="88"/>
      <c r="F286" s="88"/>
      <c r="G286" s="88">
        <v>16900</v>
      </c>
      <c r="H286" s="88">
        <v>16900</v>
      </c>
      <c r="I286" s="88">
        <v>42900</v>
      </c>
      <c r="J286" s="88">
        <v>42900</v>
      </c>
      <c r="K286" s="88">
        <f>SUM(K287:K295)</f>
        <v>0</v>
      </c>
      <c r="L286" s="88">
        <f>SUM(L287:L295)</f>
        <v>0</v>
      </c>
      <c r="M286" s="88"/>
      <c r="N286" s="88"/>
      <c r="O286" s="88">
        <f>SUM(O287:O295)</f>
        <v>0</v>
      </c>
      <c r="P286" s="88">
        <f>SUM(P287:P295)</f>
        <v>0</v>
      </c>
      <c r="Q286" s="88">
        <f>SUM(Q287:Q295)</f>
        <v>0</v>
      </c>
      <c r="R286" s="88">
        <f>SUM(R287:R295)</f>
        <v>0</v>
      </c>
    </row>
    <row r="287" spans="1:18" ht="12.75">
      <c r="A287" s="86">
        <v>3231</v>
      </c>
      <c r="B287" s="94" t="s">
        <v>66</v>
      </c>
      <c r="C287" s="88">
        <f aca="true" t="shared" si="91" ref="C287:D301">SUM(E287+G287+I287+K287+O287+Q287+R287)</f>
        <v>0</v>
      </c>
      <c r="D287" s="88">
        <f t="shared" si="91"/>
        <v>0</v>
      </c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95"/>
      <c r="P287" s="95"/>
      <c r="Q287" s="95"/>
      <c r="R287" s="95"/>
    </row>
    <row r="288" spans="1:18" ht="12.75">
      <c r="A288" s="86">
        <v>3232</v>
      </c>
      <c r="B288" s="94" t="s">
        <v>67</v>
      </c>
      <c r="C288" s="88">
        <f t="shared" si="91"/>
        <v>0</v>
      </c>
      <c r="D288" s="88">
        <f t="shared" si="91"/>
        <v>0</v>
      </c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95"/>
      <c r="P288" s="95"/>
      <c r="Q288" s="95"/>
      <c r="R288" s="95"/>
    </row>
    <row r="289" spans="1:18" ht="12.75">
      <c r="A289" s="86">
        <v>3233</v>
      </c>
      <c r="B289" s="94" t="s">
        <v>68</v>
      </c>
      <c r="C289" s="88">
        <f t="shared" si="91"/>
        <v>0</v>
      </c>
      <c r="D289" s="88">
        <f t="shared" si="91"/>
        <v>0</v>
      </c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95"/>
      <c r="P289" s="95"/>
      <c r="Q289" s="95"/>
      <c r="R289" s="95"/>
    </row>
    <row r="290" spans="1:18" ht="12.75">
      <c r="A290" s="86">
        <v>3234</v>
      </c>
      <c r="B290" s="94" t="s">
        <v>69</v>
      </c>
      <c r="C290" s="88">
        <f t="shared" si="91"/>
        <v>0</v>
      </c>
      <c r="D290" s="88">
        <f t="shared" si="91"/>
        <v>0</v>
      </c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95"/>
      <c r="P290" s="95"/>
      <c r="Q290" s="95"/>
      <c r="R290" s="95"/>
    </row>
    <row r="291" spans="1:18" ht="12.75">
      <c r="A291" s="86">
        <v>3235</v>
      </c>
      <c r="B291" s="94" t="s">
        <v>70</v>
      </c>
      <c r="C291" s="88">
        <f t="shared" si="91"/>
        <v>0</v>
      </c>
      <c r="D291" s="88">
        <f t="shared" si="91"/>
        <v>0</v>
      </c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95"/>
      <c r="P291" s="95"/>
      <c r="Q291" s="95"/>
      <c r="R291" s="95"/>
    </row>
    <row r="292" spans="1:18" ht="12.75">
      <c r="A292" s="86">
        <v>3236</v>
      </c>
      <c r="B292" s="94" t="s">
        <v>71</v>
      </c>
      <c r="C292" s="88">
        <f t="shared" si="91"/>
        <v>0</v>
      </c>
      <c r="D292" s="88">
        <f t="shared" si="91"/>
        <v>0</v>
      </c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5"/>
      <c r="P292" s="95"/>
      <c r="Q292" s="95"/>
      <c r="R292" s="95"/>
    </row>
    <row r="293" spans="1:18" ht="12.75">
      <c r="A293" s="86">
        <v>3237</v>
      </c>
      <c r="B293" s="94" t="s">
        <v>72</v>
      </c>
      <c r="C293" s="88">
        <f t="shared" si="91"/>
        <v>0</v>
      </c>
      <c r="D293" s="88">
        <f t="shared" si="91"/>
        <v>0</v>
      </c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95"/>
      <c r="P293" s="95"/>
      <c r="Q293" s="95"/>
      <c r="R293" s="95"/>
    </row>
    <row r="294" spans="1:18" ht="12.75">
      <c r="A294" s="86">
        <v>3238</v>
      </c>
      <c r="B294" s="94" t="s">
        <v>73</v>
      </c>
      <c r="C294" s="88">
        <f t="shared" si="91"/>
        <v>0</v>
      </c>
      <c r="D294" s="88">
        <f t="shared" si="91"/>
        <v>0</v>
      </c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95"/>
      <c r="P294" s="95"/>
      <c r="Q294" s="95"/>
      <c r="R294" s="95"/>
    </row>
    <row r="295" spans="1:18" ht="12.75">
      <c r="A295" s="86">
        <v>3239</v>
      </c>
      <c r="B295" s="94" t="s">
        <v>74</v>
      </c>
      <c r="C295" s="88">
        <f t="shared" si="91"/>
        <v>0</v>
      </c>
      <c r="D295" s="88">
        <f t="shared" si="91"/>
        <v>0</v>
      </c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95"/>
      <c r="P295" s="95"/>
      <c r="Q295" s="95"/>
      <c r="R295" s="95"/>
    </row>
    <row r="296" spans="1:18" ht="25.5">
      <c r="A296" s="93">
        <v>324</v>
      </c>
      <c r="B296" s="84" t="s">
        <v>46</v>
      </c>
      <c r="C296" s="88">
        <f t="shared" si="91"/>
        <v>0</v>
      </c>
      <c r="D296" s="88">
        <f t="shared" si="91"/>
        <v>0</v>
      </c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95"/>
      <c r="P296" s="95"/>
      <c r="Q296" s="95"/>
      <c r="R296" s="95"/>
    </row>
    <row r="297" spans="1:18" ht="25.5">
      <c r="A297" s="93">
        <v>329</v>
      </c>
      <c r="B297" s="84" t="s">
        <v>32</v>
      </c>
      <c r="C297" s="88">
        <f>SUM(E297+G297+I297+K297+M297+O297+Q297+R297)</f>
        <v>18400</v>
      </c>
      <c r="D297" s="88">
        <f>SUM(F297+H297+J297+L297+N297+P297+R297+S297)</f>
        <v>18400</v>
      </c>
      <c r="E297" s="88"/>
      <c r="F297" s="88"/>
      <c r="G297" s="88">
        <v>100</v>
      </c>
      <c r="H297" s="88">
        <v>100</v>
      </c>
      <c r="I297" s="88">
        <v>6300</v>
      </c>
      <c r="J297" s="88">
        <v>6300</v>
      </c>
      <c r="K297" s="88">
        <f>SUM(K298:K301)</f>
        <v>0</v>
      </c>
      <c r="L297" s="88">
        <f>SUM(L298:L301)</f>
        <v>0</v>
      </c>
      <c r="M297" s="88">
        <v>12000</v>
      </c>
      <c r="N297" s="88">
        <v>12000</v>
      </c>
      <c r="O297" s="88">
        <f>SUM(O298:O301)</f>
        <v>0</v>
      </c>
      <c r="P297" s="88">
        <f>SUM(P298:P301)</f>
        <v>0</v>
      </c>
      <c r="Q297" s="88">
        <f>SUM(Q298:Q301)</f>
        <v>0</v>
      </c>
      <c r="R297" s="88">
        <f>SUM(R298:R301)</f>
        <v>0</v>
      </c>
    </row>
    <row r="298" spans="1:18" ht="12.75">
      <c r="A298" s="86">
        <v>3293</v>
      </c>
      <c r="B298" s="94" t="s">
        <v>75</v>
      </c>
      <c r="C298" s="88">
        <f t="shared" si="91"/>
        <v>0</v>
      </c>
      <c r="D298" s="88">
        <f t="shared" si="91"/>
        <v>0</v>
      </c>
      <c r="E298" s="87"/>
      <c r="F298" s="87"/>
      <c r="G298" s="95"/>
      <c r="H298" s="95"/>
      <c r="I298" s="87"/>
      <c r="J298" s="87"/>
      <c r="K298" s="95"/>
      <c r="L298" s="95"/>
      <c r="M298" s="95"/>
      <c r="N298" s="95"/>
      <c r="O298" s="95"/>
      <c r="P298" s="95"/>
      <c r="Q298" s="95"/>
      <c r="R298" s="95"/>
    </row>
    <row r="299" spans="1:18" ht="12.75">
      <c r="A299" s="86">
        <v>3294</v>
      </c>
      <c r="B299" s="94" t="s">
        <v>76</v>
      </c>
      <c r="C299" s="88">
        <f t="shared" si="91"/>
        <v>0</v>
      </c>
      <c r="D299" s="88">
        <f t="shared" si="91"/>
        <v>0</v>
      </c>
      <c r="E299" s="87"/>
      <c r="F299" s="87"/>
      <c r="G299" s="95"/>
      <c r="H299" s="95"/>
      <c r="I299" s="87"/>
      <c r="J299" s="87"/>
      <c r="K299" s="95"/>
      <c r="L299" s="95"/>
      <c r="M299" s="95"/>
      <c r="N299" s="95"/>
      <c r="O299" s="95"/>
      <c r="P299" s="95"/>
      <c r="Q299" s="95"/>
      <c r="R299" s="95"/>
    </row>
    <row r="300" spans="1:18" ht="12.75">
      <c r="A300" s="86">
        <v>3295</v>
      </c>
      <c r="B300" s="94" t="s">
        <v>77</v>
      </c>
      <c r="C300" s="88">
        <f t="shared" si="91"/>
        <v>0</v>
      </c>
      <c r="D300" s="88">
        <f t="shared" si="91"/>
        <v>0</v>
      </c>
      <c r="E300" s="87"/>
      <c r="F300" s="87"/>
      <c r="G300" s="95"/>
      <c r="H300" s="95"/>
      <c r="I300" s="87"/>
      <c r="J300" s="87"/>
      <c r="K300" s="95"/>
      <c r="L300" s="95"/>
      <c r="M300" s="95"/>
      <c r="N300" s="95"/>
      <c r="O300" s="95"/>
      <c r="P300" s="95"/>
      <c r="Q300" s="95"/>
      <c r="R300" s="95"/>
    </row>
    <row r="301" spans="1:18" ht="12.75">
      <c r="A301" s="86">
        <v>3299</v>
      </c>
      <c r="B301" s="94" t="s">
        <v>32</v>
      </c>
      <c r="C301" s="88">
        <f t="shared" si="91"/>
        <v>0</v>
      </c>
      <c r="D301" s="88">
        <f t="shared" si="91"/>
        <v>0</v>
      </c>
      <c r="E301" s="87"/>
      <c r="F301" s="87"/>
      <c r="G301" s="95"/>
      <c r="H301" s="95"/>
      <c r="I301" s="87"/>
      <c r="J301" s="87"/>
      <c r="K301" s="95"/>
      <c r="L301" s="95"/>
      <c r="M301" s="95"/>
      <c r="N301" s="95"/>
      <c r="O301" s="95"/>
      <c r="P301" s="95"/>
      <c r="Q301" s="95"/>
      <c r="R301" s="95"/>
    </row>
    <row r="302" spans="1:18" ht="12.75">
      <c r="A302" s="93">
        <v>34</v>
      </c>
      <c r="B302" s="84" t="s">
        <v>33</v>
      </c>
      <c r="C302" s="88">
        <f>C303</f>
        <v>90</v>
      </c>
      <c r="D302" s="88">
        <f>D303</f>
        <v>90</v>
      </c>
      <c r="E302" s="88"/>
      <c r="F302" s="88"/>
      <c r="G302" s="88">
        <f aca="true" t="shared" si="92" ref="G302:R303">G303</f>
        <v>90</v>
      </c>
      <c r="H302" s="88">
        <f t="shared" si="92"/>
        <v>90</v>
      </c>
      <c r="I302" s="88">
        <f t="shared" si="92"/>
        <v>0</v>
      </c>
      <c r="J302" s="88">
        <f t="shared" si="92"/>
        <v>0</v>
      </c>
      <c r="K302" s="88">
        <f t="shared" si="92"/>
        <v>0</v>
      </c>
      <c r="L302" s="88">
        <f t="shared" si="92"/>
        <v>0</v>
      </c>
      <c r="M302" s="88"/>
      <c r="N302" s="88"/>
      <c r="O302" s="88">
        <f t="shared" si="92"/>
        <v>0</v>
      </c>
      <c r="P302" s="88">
        <f t="shared" si="92"/>
        <v>0</v>
      </c>
      <c r="Q302" s="88">
        <f t="shared" si="92"/>
        <v>0</v>
      </c>
      <c r="R302" s="88">
        <f t="shared" si="92"/>
        <v>0</v>
      </c>
    </row>
    <row r="303" spans="1:18" ht="12.75">
      <c r="A303" s="93">
        <v>343</v>
      </c>
      <c r="B303" s="84" t="s">
        <v>34</v>
      </c>
      <c r="C303" s="88">
        <f>SUM(E303+G303+I303+K303+O303+Q303+R303)</f>
        <v>90</v>
      </c>
      <c r="D303" s="88">
        <f>SUM(F303+H303+J303+L303+P303+R303+S303)</f>
        <v>90</v>
      </c>
      <c r="E303" s="88"/>
      <c r="F303" s="88"/>
      <c r="G303" s="88">
        <v>90</v>
      </c>
      <c r="H303" s="88">
        <v>90</v>
      </c>
      <c r="I303" s="88">
        <f t="shared" si="92"/>
        <v>0</v>
      </c>
      <c r="J303" s="88">
        <f t="shared" si="92"/>
        <v>0</v>
      </c>
      <c r="K303" s="88">
        <f t="shared" si="92"/>
        <v>0</v>
      </c>
      <c r="L303" s="88">
        <f t="shared" si="92"/>
        <v>0</v>
      </c>
      <c r="M303" s="88"/>
      <c r="N303" s="88"/>
      <c r="O303" s="88">
        <f t="shared" si="92"/>
        <v>0</v>
      </c>
      <c r="P303" s="88">
        <f t="shared" si="92"/>
        <v>0</v>
      </c>
      <c r="Q303" s="88">
        <f t="shared" si="92"/>
        <v>0</v>
      </c>
      <c r="R303" s="88">
        <f t="shared" si="92"/>
        <v>0</v>
      </c>
    </row>
    <row r="304" spans="1:18" ht="12.75">
      <c r="A304" s="86">
        <v>3431</v>
      </c>
      <c r="B304" s="94" t="s">
        <v>78</v>
      </c>
      <c r="C304" s="88">
        <f>SUM(E304+G304+I304+K304+O304+Q304+R304)</f>
        <v>0</v>
      </c>
      <c r="D304" s="88">
        <f>SUM(F304+H304+J304+L304+P304+R304+S304)</f>
        <v>0</v>
      </c>
      <c r="E304" s="87"/>
      <c r="F304" s="87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1:18" ht="25.5">
      <c r="A305" s="93">
        <v>4</v>
      </c>
      <c r="B305" s="84" t="s">
        <v>36</v>
      </c>
      <c r="C305" s="88">
        <f>C306+C312</f>
        <v>124500</v>
      </c>
      <c r="D305" s="88">
        <f>D306+D312</f>
        <v>166500</v>
      </c>
      <c r="E305" s="88"/>
      <c r="F305" s="88"/>
      <c r="G305" s="88">
        <f aca="true" t="shared" si="93" ref="G305:R305">G306+G312</f>
        <v>2000</v>
      </c>
      <c r="H305" s="88">
        <f t="shared" si="93"/>
        <v>2000</v>
      </c>
      <c r="I305" s="88">
        <f t="shared" si="93"/>
        <v>0</v>
      </c>
      <c r="J305" s="88">
        <f t="shared" si="93"/>
        <v>0</v>
      </c>
      <c r="K305" s="88">
        <f t="shared" si="93"/>
        <v>120000</v>
      </c>
      <c r="L305" s="88">
        <f t="shared" si="93"/>
        <v>120000</v>
      </c>
      <c r="M305" s="88">
        <f t="shared" si="93"/>
        <v>0</v>
      </c>
      <c r="N305" s="88">
        <f t="shared" si="93"/>
        <v>42000</v>
      </c>
      <c r="O305" s="88">
        <f t="shared" si="93"/>
        <v>2500</v>
      </c>
      <c r="P305" s="88">
        <f t="shared" si="93"/>
        <v>2500</v>
      </c>
      <c r="Q305" s="88">
        <f t="shared" si="93"/>
        <v>0</v>
      </c>
      <c r="R305" s="88">
        <f t="shared" si="93"/>
        <v>0</v>
      </c>
    </row>
    <row r="306" spans="1:18" ht="25.5">
      <c r="A306" s="93">
        <v>42</v>
      </c>
      <c r="B306" s="84" t="s">
        <v>37</v>
      </c>
      <c r="C306" s="88">
        <f>SUM(C307+C310)</f>
        <v>24500</v>
      </c>
      <c r="D306" s="88">
        <f>SUM(D307+D310)</f>
        <v>66500</v>
      </c>
      <c r="E306" s="88"/>
      <c r="F306" s="88"/>
      <c r="G306" s="88">
        <f aca="true" t="shared" si="94" ref="G306:R306">SUM(G307+G310)</f>
        <v>2000</v>
      </c>
      <c r="H306" s="88">
        <f>SUM(H307+H310)</f>
        <v>2000</v>
      </c>
      <c r="I306" s="88">
        <f t="shared" si="94"/>
        <v>0</v>
      </c>
      <c r="J306" s="88">
        <f>SUM(J307+J310)</f>
        <v>0</v>
      </c>
      <c r="K306" s="88">
        <f t="shared" si="94"/>
        <v>20000</v>
      </c>
      <c r="L306" s="88">
        <f>SUM(L307+L310)</f>
        <v>20000</v>
      </c>
      <c r="M306" s="88">
        <f t="shared" si="94"/>
        <v>0</v>
      </c>
      <c r="N306" s="88">
        <f>SUM(N307+N310)</f>
        <v>42000</v>
      </c>
      <c r="O306" s="88">
        <f t="shared" si="94"/>
        <v>2500</v>
      </c>
      <c r="P306" s="88">
        <f>SUM(P307+P310)</f>
        <v>2500</v>
      </c>
      <c r="Q306" s="88">
        <f t="shared" si="94"/>
        <v>0</v>
      </c>
      <c r="R306" s="88">
        <f t="shared" si="94"/>
        <v>0</v>
      </c>
    </row>
    <row r="307" spans="1:18" ht="12.75">
      <c r="A307" s="93">
        <v>422</v>
      </c>
      <c r="B307" s="84" t="s">
        <v>35</v>
      </c>
      <c r="C307" s="88">
        <f aca="true" t="shared" si="95" ref="C307:D311">SUM(E307+G307+I307+K307+O307+Q307+R307)</f>
        <v>20000</v>
      </c>
      <c r="D307" s="88">
        <v>62000</v>
      </c>
      <c r="E307" s="88"/>
      <c r="F307" s="88"/>
      <c r="G307" s="88">
        <v>2000</v>
      </c>
      <c r="H307" s="88">
        <v>2000</v>
      </c>
      <c r="I307" s="88">
        <f>SUM(I308:I309)</f>
        <v>0</v>
      </c>
      <c r="J307" s="88">
        <f>SUM(J308:J309)</f>
        <v>0</v>
      </c>
      <c r="K307" s="88">
        <v>18000</v>
      </c>
      <c r="L307" s="88">
        <v>18000</v>
      </c>
      <c r="M307" s="88"/>
      <c r="N307" s="88">
        <v>42000</v>
      </c>
      <c r="O307" s="88">
        <f>SUM(O308:O309)</f>
        <v>0</v>
      </c>
      <c r="P307" s="88">
        <f>SUM(P308:P309)</f>
        <v>0</v>
      </c>
      <c r="Q307" s="88">
        <f>SUM(Q308:Q309)</f>
        <v>0</v>
      </c>
      <c r="R307" s="88">
        <f>SUM(R308:R309)</f>
        <v>0</v>
      </c>
    </row>
    <row r="308" spans="1:18" ht="12.75">
      <c r="A308" s="86">
        <v>4221</v>
      </c>
      <c r="B308" s="94" t="s">
        <v>53</v>
      </c>
      <c r="C308" s="88">
        <f t="shared" si="95"/>
        <v>0</v>
      </c>
      <c r="D308" s="88">
        <v>0</v>
      </c>
      <c r="E308" s="95"/>
      <c r="F308" s="95"/>
      <c r="G308" s="87"/>
      <c r="H308" s="87"/>
      <c r="I308" s="95"/>
      <c r="J308" s="95"/>
      <c r="K308" s="87"/>
      <c r="L308" s="87"/>
      <c r="M308" s="88">
        <v>0</v>
      </c>
      <c r="N308" s="88">
        <v>0</v>
      </c>
      <c r="O308" s="87"/>
      <c r="P308" s="87"/>
      <c r="Q308" s="95"/>
      <c r="R308" s="95"/>
    </row>
    <row r="309" spans="1:18" ht="12.75">
      <c r="A309" s="86">
        <v>4226</v>
      </c>
      <c r="B309" s="94" t="s">
        <v>54</v>
      </c>
      <c r="C309" s="88">
        <f t="shared" si="95"/>
        <v>0</v>
      </c>
      <c r="D309" s="88">
        <f t="shared" si="95"/>
        <v>0</v>
      </c>
      <c r="E309" s="95"/>
      <c r="F309" s="95"/>
      <c r="G309" s="87"/>
      <c r="H309" s="87"/>
      <c r="I309" s="95"/>
      <c r="J309" s="95"/>
      <c r="K309" s="87"/>
      <c r="L309" s="87"/>
      <c r="M309" s="87"/>
      <c r="N309" s="87"/>
      <c r="O309" s="87"/>
      <c r="P309" s="87"/>
      <c r="Q309" s="95"/>
      <c r="R309" s="95"/>
    </row>
    <row r="310" spans="1:18" ht="25.5">
      <c r="A310" s="93">
        <v>424</v>
      </c>
      <c r="B310" s="84" t="s">
        <v>38</v>
      </c>
      <c r="C310" s="88">
        <f t="shared" si="95"/>
        <v>4500</v>
      </c>
      <c r="D310" s="88">
        <f t="shared" si="95"/>
        <v>4500</v>
      </c>
      <c r="E310" s="88"/>
      <c r="F310" s="88"/>
      <c r="G310" s="88">
        <f>G311</f>
        <v>0</v>
      </c>
      <c r="H310" s="88">
        <f>H311</f>
        <v>0</v>
      </c>
      <c r="I310" s="88">
        <f>I311</f>
        <v>0</v>
      </c>
      <c r="J310" s="88">
        <f>J311</f>
        <v>0</v>
      </c>
      <c r="K310" s="88">
        <v>2000</v>
      </c>
      <c r="L310" s="88">
        <v>2000</v>
      </c>
      <c r="M310" s="88"/>
      <c r="N310" s="88"/>
      <c r="O310" s="88">
        <v>2500</v>
      </c>
      <c r="P310" s="88">
        <v>2500</v>
      </c>
      <c r="Q310" s="88">
        <f>Q311</f>
        <v>0</v>
      </c>
      <c r="R310" s="88">
        <f>R311</f>
        <v>0</v>
      </c>
    </row>
    <row r="311" spans="1:18" ht="12.75">
      <c r="A311" s="86">
        <v>4241</v>
      </c>
      <c r="B311" s="94" t="s">
        <v>55</v>
      </c>
      <c r="C311" s="88">
        <f t="shared" si="95"/>
        <v>0</v>
      </c>
      <c r="D311" s="88">
        <f t="shared" si="95"/>
        <v>0</v>
      </c>
      <c r="E311" s="87"/>
      <c r="F311" s="87"/>
      <c r="G311" s="95"/>
      <c r="H311" s="95"/>
      <c r="I311" s="95"/>
      <c r="J311" s="95"/>
      <c r="K311" s="87"/>
      <c r="L311" s="87"/>
      <c r="M311" s="87"/>
      <c r="N311" s="87"/>
      <c r="O311" s="87"/>
      <c r="P311" s="87"/>
      <c r="Q311" s="95"/>
      <c r="R311" s="95"/>
    </row>
    <row r="312" spans="1:18" ht="25.5">
      <c r="A312" s="93">
        <v>45</v>
      </c>
      <c r="B312" s="84" t="s">
        <v>123</v>
      </c>
      <c r="C312" s="88">
        <f>SUM(C313+C316)</f>
        <v>100000</v>
      </c>
      <c r="D312" s="88">
        <f>SUM(D313+D316)</f>
        <v>100000</v>
      </c>
      <c r="E312" s="88"/>
      <c r="F312" s="88"/>
      <c r="G312" s="88">
        <f aca="true" t="shared" si="96" ref="G312:R312">SUM(G313+G316)</f>
        <v>0</v>
      </c>
      <c r="H312" s="88">
        <f t="shared" si="96"/>
        <v>0</v>
      </c>
      <c r="I312" s="88">
        <f t="shared" si="96"/>
        <v>0</v>
      </c>
      <c r="J312" s="88">
        <f t="shared" si="96"/>
        <v>0</v>
      </c>
      <c r="K312" s="88">
        <v>100000</v>
      </c>
      <c r="L312" s="88">
        <f t="shared" si="96"/>
        <v>100000</v>
      </c>
      <c r="M312" s="88">
        <f t="shared" si="96"/>
        <v>0</v>
      </c>
      <c r="N312" s="88">
        <f t="shared" si="96"/>
        <v>0</v>
      </c>
      <c r="O312" s="88">
        <f t="shared" si="96"/>
        <v>0</v>
      </c>
      <c r="P312" s="88">
        <f t="shared" si="96"/>
        <v>0</v>
      </c>
      <c r="Q312" s="88">
        <f t="shared" si="96"/>
        <v>0</v>
      </c>
      <c r="R312" s="88">
        <f t="shared" si="96"/>
        <v>0</v>
      </c>
    </row>
    <row r="313" spans="1:18" ht="25.5">
      <c r="A313" s="93">
        <v>451</v>
      </c>
      <c r="B313" s="84" t="s">
        <v>122</v>
      </c>
      <c r="C313" s="88">
        <f>SUM(E313+G313+I313+K313+O313+Q313+R313)</f>
        <v>100000</v>
      </c>
      <c r="D313" s="88">
        <f>SUM(F313+H313+J313+L313+P313+R313+S313)</f>
        <v>100000</v>
      </c>
      <c r="E313" s="88"/>
      <c r="F313" s="88"/>
      <c r="G313" s="88">
        <f>G314</f>
        <v>0</v>
      </c>
      <c r="H313" s="88">
        <f>H314</f>
        <v>0</v>
      </c>
      <c r="I313" s="88">
        <f>I314</f>
        <v>0</v>
      </c>
      <c r="J313" s="88">
        <f>J314</f>
        <v>0</v>
      </c>
      <c r="K313" s="88">
        <v>100000</v>
      </c>
      <c r="L313" s="88">
        <v>100000</v>
      </c>
      <c r="M313" s="88"/>
      <c r="N313" s="88"/>
      <c r="O313" s="88">
        <v>0</v>
      </c>
      <c r="P313" s="88">
        <v>0</v>
      </c>
      <c r="Q313" s="88">
        <f>Q314</f>
        <v>0</v>
      </c>
      <c r="R313" s="88">
        <f>R314</f>
        <v>0</v>
      </c>
    </row>
    <row r="314" spans="1:18" ht="12.75">
      <c r="A314" s="86">
        <v>4511</v>
      </c>
      <c r="B314" s="94" t="s">
        <v>122</v>
      </c>
      <c r="C314" s="88"/>
      <c r="D314" s="88"/>
      <c r="E314" s="87"/>
      <c r="F314" s="87"/>
      <c r="G314" s="95"/>
      <c r="H314" s="95"/>
      <c r="I314" s="95"/>
      <c r="J314" s="95"/>
      <c r="K314" s="87"/>
      <c r="L314" s="87"/>
      <c r="M314" s="87"/>
      <c r="N314" s="87"/>
      <c r="O314" s="87"/>
      <c r="P314" s="87"/>
      <c r="Q314" s="95"/>
      <c r="R314" s="95"/>
    </row>
    <row r="315" spans="1:18" ht="12.75">
      <c r="A315" s="93"/>
      <c r="B315" s="84" t="s">
        <v>88</v>
      </c>
      <c r="C315" s="88">
        <f>C264+C305</f>
        <v>4099734</v>
      </c>
      <c r="D315" s="88">
        <f>D264+D305</f>
        <v>4141734</v>
      </c>
      <c r="E315" s="88"/>
      <c r="F315" s="88"/>
      <c r="G315" s="88">
        <f aca="true" t="shared" si="97" ref="G315:R315">G264+G305</f>
        <v>35790</v>
      </c>
      <c r="H315" s="88">
        <f t="shared" si="97"/>
        <v>35790</v>
      </c>
      <c r="I315" s="88">
        <f t="shared" si="97"/>
        <v>178700</v>
      </c>
      <c r="J315" s="88">
        <f t="shared" si="97"/>
        <v>178700</v>
      </c>
      <c r="K315" s="88">
        <f t="shared" si="97"/>
        <v>120000</v>
      </c>
      <c r="L315" s="88">
        <f t="shared" si="97"/>
        <v>120000</v>
      </c>
      <c r="M315" s="88">
        <f t="shared" si="97"/>
        <v>3760744</v>
      </c>
      <c r="N315" s="88">
        <f t="shared" si="97"/>
        <v>3802744</v>
      </c>
      <c r="O315" s="88">
        <f t="shared" si="97"/>
        <v>4500</v>
      </c>
      <c r="P315" s="88">
        <f t="shared" si="97"/>
        <v>4500</v>
      </c>
      <c r="Q315" s="88">
        <f t="shared" si="97"/>
        <v>0</v>
      </c>
      <c r="R315" s="88">
        <f t="shared" si="97"/>
        <v>0</v>
      </c>
    </row>
    <row r="316" spans="1:18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60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>
      <c r="A454" s="60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>
      <c r="A455" s="60"/>
      <c r="B455" s="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>
      <c r="A456" s="60"/>
      <c r="B456" s="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>
      <c r="A457" s="60"/>
      <c r="B457" s="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>
      <c r="A458" s="60"/>
      <c r="B458" s="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9" r:id="rId1"/>
  <headerFooter alignWithMargins="0">
    <oddFooter>&amp;R&amp;P</oddFooter>
  </headerFooter>
  <rowBreaks count="1" manualBreakCount="1">
    <brk id="27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B15" sqref="B15:M15"/>
    </sheetView>
  </sheetViews>
  <sheetFormatPr defaultColWidth="11.421875" defaultRowHeight="12.75"/>
  <cols>
    <col min="1" max="1" width="16.00390625" style="14" customWidth="1"/>
    <col min="2" max="5" width="10.7109375" style="14" customWidth="1"/>
    <col min="6" max="7" width="10.7109375" style="45" customWidth="1"/>
    <col min="8" max="11" width="10.7109375" style="1" customWidth="1"/>
    <col min="12" max="13" width="17.57421875" style="1" customWidth="1"/>
    <col min="14" max="14" width="7.8515625" style="1" customWidth="1"/>
    <col min="15" max="15" width="14.28125" style="1" customWidth="1"/>
    <col min="16" max="16" width="7.8515625" style="1" customWidth="1"/>
    <col min="17" max="16384" width="11.421875" style="1" customWidth="1"/>
  </cols>
  <sheetData>
    <row r="1" spans="1:13" ht="24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0"/>
    </row>
    <row r="3" spans="1:13" s="3" customFormat="1" ht="13.5" thickBot="1">
      <c r="A3" s="10"/>
      <c r="M3" s="11" t="s">
        <v>8</v>
      </c>
    </row>
    <row r="4" spans="1:13" s="3" customFormat="1" ht="26.25" thickBot="1">
      <c r="A4" s="65" t="s">
        <v>9</v>
      </c>
      <c r="B4" s="120" t="s">
        <v>47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s="3" customFormat="1" ht="76.5">
      <c r="A5" s="72" t="s">
        <v>10</v>
      </c>
      <c r="B5" s="73" t="s">
        <v>106</v>
      </c>
      <c r="C5" s="73" t="s">
        <v>107</v>
      </c>
      <c r="D5" s="74" t="s">
        <v>108</v>
      </c>
      <c r="E5" s="74" t="s">
        <v>109</v>
      </c>
      <c r="F5" s="74" t="s">
        <v>110</v>
      </c>
      <c r="G5" s="74" t="s">
        <v>111</v>
      </c>
      <c r="H5" s="74" t="s">
        <v>112</v>
      </c>
      <c r="I5" s="74" t="s">
        <v>113</v>
      </c>
      <c r="J5" s="74" t="s">
        <v>114</v>
      </c>
      <c r="K5" s="74" t="s">
        <v>115</v>
      </c>
      <c r="L5" s="74" t="s">
        <v>16</v>
      </c>
      <c r="M5" s="75" t="s">
        <v>17</v>
      </c>
    </row>
    <row r="6" spans="1:13" s="3" customFormat="1" ht="12.75">
      <c r="A6" s="81">
        <v>636</v>
      </c>
      <c r="B6" s="100"/>
      <c r="C6" s="100"/>
      <c r="D6" s="99"/>
      <c r="E6" s="99"/>
      <c r="F6" s="100"/>
      <c r="G6" s="100"/>
      <c r="H6" s="100">
        <v>3993526</v>
      </c>
      <c r="I6" s="100">
        <v>4035526</v>
      </c>
      <c r="J6" s="100"/>
      <c r="K6" s="100"/>
      <c r="L6" s="100"/>
      <c r="M6" s="82"/>
    </row>
    <row r="7" spans="1:13" s="3" customFormat="1" ht="12.75">
      <c r="A7" s="81">
        <v>638</v>
      </c>
      <c r="B7" s="100">
        <v>2872</v>
      </c>
      <c r="C7" s="100">
        <v>2872</v>
      </c>
      <c r="D7" s="99"/>
      <c r="E7" s="99"/>
      <c r="F7" s="100"/>
      <c r="G7" s="100"/>
      <c r="H7" s="100">
        <v>65071</v>
      </c>
      <c r="I7" s="100">
        <v>65071</v>
      </c>
      <c r="J7" s="100"/>
      <c r="K7" s="100"/>
      <c r="L7" s="100"/>
      <c r="M7" s="82"/>
    </row>
    <row r="8" spans="1:13" s="3" customFormat="1" ht="12.75">
      <c r="A8" s="81">
        <v>641</v>
      </c>
      <c r="B8" s="100"/>
      <c r="C8" s="100"/>
      <c r="D8" s="99">
        <v>90</v>
      </c>
      <c r="E8" s="99">
        <v>90</v>
      </c>
      <c r="F8" s="100"/>
      <c r="G8" s="100"/>
      <c r="H8" s="100"/>
      <c r="I8" s="100"/>
      <c r="J8" s="100"/>
      <c r="K8" s="100"/>
      <c r="L8" s="100"/>
      <c r="M8" s="82"/>
    </row>
    <row r="9" spans="1:13" s="3" customFormat="1" ht="12.75">
      <c r="A9" s="81">
        <v>652</v>
      </c>
      <c r="B9" s="100"/>
      <c r="C9" s="100"/>
      <c r="D9" s="99"/>
      <c r="E9" s="99"/>
      <c r="F9" s="100">
        <v>236100</v>
      </c>
      <c r="G9" s="100">
        <v>236100</v>
      </c>
      <c r="H9" s="100"/>
      <c r="I9" s="100"/>
      <c r="J9" s="100"/>
      <c r="K9" s="100"/>
      <c r="L9" s="100"/>
      <c r="M9" s="82"/>
    </row>
    <row r="10" spans="1:13" s="3" customFormat="1" ht="12.75">
      <c r="A10" s="81">
        <v>661</v>
      </c>
      <c r="B10" s="99"/>
      <c r="C10" s="99"/>
      <c r="D10" s="99">
        <v>35700</v>
      </c>
      <c r="E10" s="99">
        <v>35700</v>
      </c>
      <c r="F10" s="99"/>
      <c r="G10" s="99"/>
      <c r="H10" s="99"/>
      <c r="I10" s="99"/>
      <c r="J10" s="99"/>
      <c r="K10" s="99"/>
      <c r="L10" s="99"/>
      <c r="M10" s="83"/>
    </row>
    <row r="11" spans="1:13" s="3" customFormat="1" ht="12.75">
      <c r="A11" s="81">
        <v>663</v>
      </c>
      <c r="B11" s="99"/>
      <c r="C11" s="99"/>
      <c r="D11" s="99"/>
      <c r="E11" s="99"/>
      <c r="F11" s="99"/>
      <c r="G11" s="99"/>
      <c r="H11" s="99"/>
      <c r="I11" s="99"/>
      <c r="J11" s="99">
        <v>4500</v>
      </c>
      <c r="K11" s="99">
        <v>4500</v>
      </c>
      <c r="L11" s="99"/>
      <c r="M11" s="83"/>
    </row>
    <row r="12" spans="1:13" s="3" customFormat="1" ht="12.75">
      <c r="A12" s="81">
        <v>671</v>
      </c>
      <c r="B12" s="99">
        <v>772854</v>
      </c>
      <c r="C12" s="99">
        <v>772854</v>
      </c>
      <c r="D12" s="99"/>
      <c r="E12" s="99"/>
      <c r="F12" s="99"/>
      <c r="G12" s="99"/>
      <c r="H12" s="99"/>
      <c r="I12" s="99"/>
      <c r="J12" s="99"/>
      <c r="K12" s="99"/>
      <c r="L12" s="99"/>
      <c r="M12" s="83"/>
    </row>
    <row r="13" spans="1:13" s="3" customFormat="1" ht="12.75">
      <c r="A13" s="81">
        <v>922</v>
      </c>
      <c r="B13" s="99">
        <v>-10000</v>
      </c>
      <c r="C13" s="99">
        <v>-10000</v>
      </c>
      <c r="D13" s="99"/>
      <c r="E13" s="99"/>
      <c r="F13" s="99"/>
      <c r="G13" s="99"/>
      <c r="H13" s="99"/>
      <c r="I13" s="99"/>
      <c r="J13" s="99"/>
      <c r="K13" s="99"/>
      <c r="L13" s="99"/>
      <c r="M13" s="83"/>
    </row>
    <row r="14" spans="1:13" s="3" customFormat="1" ht="30" customHeight="1" thickBot="1">
      <c r="A14" s="76" t="s">
        <v>18</v>
      </c>
      <c r="B14" s="77">
        <f aca="true" t="shared" si="0" ref="B14:K14">SUM(B6:B13)</f>
        <v>765726</v>
      </c>
      <c r="C14" s="77">
        <f t="shared" si="0"/>
        <v>765726</v>
      </c>
      <c r="D14" s="78">
        <f t="shared" si="0"/>
        <v>35790</v>
      </c>
      <c r="E14" s="78">
        <f t="shared" si="0"/>
        <v>35790</v>
      </c>
      <c r="F14" s="119">
        <f t="shared" si="0"/>
        <v>236100</v>
      </c>
      <c r="G14" s="79">
        <f t="shared" si="0"/>
        <v>236100</v>
      </c>
      <c r="H14" s="77">
        <f t="shared" si="0"/>
        <v>4058597</v>
      </c>
      <c r="I14" s="77">
        <f t="shared" si="0"/>
        <v>4100597</v>
      </c>
      <c r="J14" s="77">
        <f t="shared" si="0"/>
        <v>4500</v>
      </c>
      <c r="K14" s="77">
        <f t="shared" si="0"/>
        <v>4500</v>
      </c>
      <c r="L14" s="78">
        <v>0</v>
      </c>
      <c r="M14" s="80">
        <v>0</v>
      </c>
    </row>
    <row r="15" spans="1:13" s="3" customFormat="1" ht="39" customHeight="1" thickBot="1">
      <c r="A15" s="12" t="s">
        <v>116</v>
      </c>
      <c r="B15" s="125">
        <f>B14+D14+F14+H14+K14+L14+M14</f>
        <v>5100713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s="3" customFormat="1" ht="39" customHeight="1" thickBot="1">
      <c r="A16" s="12" t="s">
        <v>127</v>
      </c>
      <c r="B16" s="125">
        <f>C14+E14+G14+I14+K14+L14+M14</f>
        <v>5142713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3" ht="12.75">
      <c r="A17" s="7"/>
      <c r="B17" s="7"/>
      <c r="C17" s="7"/>
      <c r="D17" s="7"/>
      <c r="E17" s="7"/>
      <c r="F17" s="8"/>
      <c r="G17" s="8"/>
      <c r="H17" s="13"/>
      <c r="I17" s="13"/>
      <c r="J17" s="13"/>
      <c r="M17" s="11"/>
    </row>
    <row r="18" spans="4:10" ht="13.5" customHeight="1">
      <c r="D18" s="17"/>
      <c r="E18" s="17"/>
      <c r="F18" s="15"/>
      <c r="G18" s="15"/>
      <c r="H18" s="18"/>
      <c r="I18" s="18"/>
      <c r="J18" s="18"/>
    </row>
    <row r="19" spans="4:10" ht="13.5" customHeight="1">
      <c r="D19" s="17"/>
      <c r="E19" s="17"/>
      <c r="F19" s="19"/>
      <c r="G19" s="19"/>
      <c r="H19" s="20"/>
      <c r="I19" s="20"/>
      <c r="J19" s="20"/>
    </row>
    <row r="20" spans="6:10" ht="13.5" customHeight="1">
      <c r="F20" s="21"/>
      <c r="G20" s="21"/>
      <c r="H20" s="22"/>
      <c r="I20" s="22"/>
      <c r="J20" s="22"/>
    </row>
    <row r="21" spans="6:10" ht="13.5" customHeight="1">
      <c r="F21" s="23"/>
      <c r="G21" s="23"/>
      <c r="H21" s="24"/>
      <c r="I21" s="24"/>
      <c r="J21" s="24"/>
    </row>
    <row r="22" spans="6:10" ht="13.5" customHeight="1">
      <c r="F22" s="15"/>
      <c r="G22" s="15"/>
      <c r="H22" s="16"/>
      <c r="I22" s="16"/>
      <c r="J22" s="16"/>
    </row>
    <row r="23" spans="4:10" ht="28.5" customHeight="1">
      <c r="D23" s="17"/>
      <c r="E23" s="17"/>
      <c r="F23" s="15"/>
      <c r="G23" s="15"/>
      <c r="H23" s="25"/>
      <c r="I23" s="25"/>
      <c r="J23" s="25"/>
    </row>
    <row r="24" spans="4:10" ht="13.5" customHeight="1">
      <c r="D24" s="17"/>
      <c r="E24" s="17"/>
      <c r="F24" s="15"/>
      <c r="G24" s="15"/>
      <c r="H24" s="20"/>
      <c r="I24" s="20"/>
      <c r="J24" s="20"/>
    </row>
    <row r="25" spans="6:10" ht="13.5" customHeight="1">
      <c r="F25" s="15"/>
      <c r="G25" s="15"/>
      <c r="H25" s="16"/>
      <c r="I25" s="16"/>
      <c r="J25" s="16"/>
    </row>
    <row r="26" spans="6:10" ht="13.5" customHeight="1">
      <c r="F26" s="15"/>
      <c r="G26" s="15"/>
      <c r="H26" s="24"/>
      <c r="I26" s="24"/>
      <c r="J26" s="24"/>
    </row>
    <row r="27" spans="6:10" ht="13.5" customHeight="1">
      <c r="F27" s="15"/>
      <c r="G27" s="15"/>
      <c r="H27" s="16"/>
      <c r="I27" s="16"/>
      <c r="J27" s="16"/>
    </row>
    <row r="28" spans="6:10" ht="22.5" customHeight="1">
      <c r="F28" s="15"/>
      <c r="G28" s="15"/>
      <c r="H28" s="26"/>
      <c r="I28" s="26"/>
      <c r="J28" s="26"/>
    </row>
    <row r="29" spans="6:10" ht="13.5" customHeight="1">
      <c r="F29" s="21"/>
      <c r="G29" s="21"/>
      <c r="H29" s="22"/>
      <c r="I29" s="22"/>
      <c r="J29" s="22"/>
    </row>
    <row r="30" spans="2:10" ht="13.5" customHeight="1">
      <c r="B30" s="17"/>
      <c r="C30" s="17"/>
      <c r="F30" s="21"/>
      <c r="G30" s="21"/>
      <c r="H30" s="27"/>
      <c r="I30" s="27"/>
      <c r="J30" s="27"/>
    </row>
    <row r="31" spans="4:10" ht="13.5" customHeight="1">
      <c r="D31" s="17"/>
      <c r="E31" s="17"/>
      <c r="F31" s="21"/>
      <c r="G31" s="21"/>
      <c r="H31" s="28"/>
      <c r="I31" s="28"/>
      <c r="J31" s="28"/>
    </row>
    <row r="32" spans="4:10" ht="13.5" customHeight="1">
      <c r="D32" s="17"/>
      <c r="E32" s="17"/>
      <c r="F32" s="23"/>
      <c r="G32" s="23"/>
      <c r="H32" s="20"/>
      <c r="I32" s="20"/>
      <c r="J32" s="20"/>
    </row>
    <row r="33" spans="6:10" ht="13.5" customHeight="1">
      <c r="F33" s="15"/>
      <c r="G33" s="15"/>
      <c r="H33" s="16"/>
      <c r="I33" s="16"/>
      <c r="J33" s="16"/>
    </row>
    <row r="34" spans="2:10" ht="13.5" customHeight="1">
      <c r="B34" s="17"/>
      <c r="C34" s="17"/>
      <c r="F34" s="15"/>
      <c r="G34" s="15"/>
      <c r="H34" s="18"/>
      <c r="I34" s="18"/>
      <c r="J34" s="18"/>
    </row>
    <row r="35" spans="4:10" ht="13.5" customHeight="1">
      <c r="D35" s="17"/>
      <c r="E35" s="17"/>
      <c r="F35" s="15"/>
      <c r="G35" s="15"/>
      <c r="H35" s="27"/>
      <c r="I35" s="27"/>
      <c r="J35" s="27"/>
    </row>
    <row r="36" spans="4:10" ht="13.5" customHeight="1">
      <c r="D36" s="17"/>
      <c r="E36" s="17"/>
      <c r="F36" s="23"/>
      <c r="G36" s="23"/>
      <c r="H36" s="20"/>
      <c r="I36" s="20"/>
      <c r="J36" s="20"/>
    </row>
    <row r="37" spans="6:10" ht="13.5" customHeight="1">
      <c r="F37" s="21"/>
      <c r="G37" s="21"/>
      <c r="H37" s="16"/>
      <c r="I37" s="16"/>
      <c r="J37" s="16"/>
    </row>
    <row r="38" spans="4:10" ht="13.5" customHeight="1">
      <c r="D38" s="17"/>
      <c r="E38" s="17"/>
      <c r="F38" s="21"/>
      <c r="G38" s="21"/>
      <c r="H38" s="27"/>
      <c r="I38" s="27"/>
      <c r="J38" s="27"/>
    </row>
    <row r="39" spans="6:10" ht="22.5" customHeight="1">
      <c r="F39" s="23"/>
      <c r="G39" s="23"/>
      <c r="H39" s="26"/>
      <c r="I39" s="26"/>
      <c r="J39" s="26"/>
    </row>
    <row r="40" spans="6:10" ht="13.5" customHeight="1">
      <c r="F40" s="15"/>
      <c r="G40" s="15"/>
      <c r="H40" s="16"/>
      <c r="I40" s="16"/>
      <c r="J40" s="16"/>
    </row>
    <row r="41" spans="6:10" ht="13.5" customHeight="1">
      <c r="F41" s="23"/>
      <c r="G41" s="23"/>
      <c r="H41" s="20"/>
      <c r="I41" s="20"/>
      <c r="J41" s="20"/>
    </row>
    <row r="42" spans="6:10" ht="13.5" customHeight="1">
      <c r="F42" s="15"/>
      <c r="G42" s="15"/>
      <c r="H42" s="16"/>
      <c r="I42" s="16"/>
      <c r="J42" s="16"/>
    </row>
    <row r="43" spans="6:10" ht="13.5" customHeight="1">
      <c r="F43" s="15"/>
      <c r="G43" s="15"/>
      <c r="H43" s="16"/>
      <c r="I43" s="16"/>
      <c r="J43" s="16"/>
    </row>
    <row r="44" spans="1:10" ht="13.5" customHeight="1">
      <c r="A44" s="17"/>
      <c r="F44" s="29"/>
      <c r="G44" s="29"/>
      <c r="H44" s="27"/>
      <c r="I44" s="27"/>
      <c r="J44" s="27"/>
    </row>
    <row r="45" spans="2:10" ht="13.5" customHeight="1">
      <c r="B45" s="17"/>
      <c r="C45" s="17"/>
      <c r="D45" s="17"/>
      <c r="E45" s="17"/>
      <c r="F45" s="30"/>
      <c r="G45" s="30"/>
      <c r="H45" s="27"/>
      <c r="I45" s="27"/>
      <c r="J45" s="27"/>
    </row>
    <row r="46" spans="2:10" ht="13.5" customHeight="1">
      <c r="B46" s="17"/>
      <c r="C46" s="17"/>
      <c r="D46" s="17"/>
      <c r="E46" s="17"/>
      <c r="F46" s="30"/>
      <c r="G46" s="30"/>
      <c r="H46" s="18"/>
      <c r="I46" s="18"/>
      <c r="J46" s="18"/>
    </row>
    <row r="47" spans="2:10" ht="13.5" customHeight="1">
      <c r="B47" s="17"/>
      <c r="C47" s="17"/>
      <c r="D47" s="17"/>
      <c r="E47" s="17"/>
      <c r="F47" s="23"/>
      <c r="G47" s="23"/>
      <c r="H47" s="24"/>
      <c r="I47" s="24"/>
      <c r="J47" s="24"/>
    </row>
    <row r="48" spans="6:10" ht="12.75">
      <c r="F48" s="15"/>
      <c r="G48" s="15"/>
      <c r="H48" s="16"/>
      <c r="I48" s="16"/>
      <c r="J48" s="16"/>
    </row>
    <row r="49" spans="2:10" ht="12.75">
      <c r="B49" s="17"/>
      <c r="C49" s="17"/>
      <c r="F49" s="15"/>
      <c r="G49" s="15"/>
      <c r="H49" s="27"/>
      <c r="I49" s="27"/>
      <c r="J49" s="27"/>
    </row>
    <row r="50" spans="4:10" ht="12.75">
      <c r="D50" s="17"/>
      <c r="E50" s="17"/>
      <c r="F50" s="15"/>
      <c r="G50" s="15"/>
      <c r="H50" s="18"/>
      <c r="I50" s="18"/>
      <c r="J50" s="18"/>
    </row>
    <row r="51" spans="4:10" ht="12.75">
      <c r="D51" s="17"/>
      <c r="E51" s="17"/>
      <c r="F51" s="23"/>
      <c r="G51" s="23"/>
      <c r="H51" s="20"/>
      <c r="I51" s="20"/>
      <c r="J51" s="20"/>
    </row>
    <row r="52" spans="6:10" ht="12.75">
      <c r="F52" s="15"/>
      <c r="G52" s="15"/>
      <c r="H52" s="16"/>
      <c r="I52" s="16"/>
      <c r="J52" s="16"/>
    </row>
    <row r="53" spans="6:10" ht="12.75">
      <c r="F53" s="15"/>
      <c r="G53" s="15"/>
      <c r="H53" s="16"/>
      <c r="I53" s="16"/>
      <c r="J53" s="16"/>
    </row>
    <row r="54" spans="6:10" ht="12.75">
      <c r="F54" s="31"/>
      <c r="G54" s="31"/>
      <c r="H54" s="32"/>
      <c r="I54" s="32"/>
      <c r="J54" s="32"/>
    </row>
    <row r="55" spans="6:10" ht="12.75">
      <c r="F55" s="15"/>
      <c r="G55" s="15"/>
      <c r="H55" s="16"/>
      <c r="I55" s="16"/>
      <c r="J55" s="16"/>
    </row>
    <row r="56" spans="6:10" ht="12.75">
      <c r="F56" s="15"/>
      <c r="G56" s="15"/>
      <c r="H56" s="16"/>
      <c r="I56" s="16"/>
      <c r="J56" s="16"/>
    </row>
    <row r="57" spans="6:10" ht="12.75">
      <c r="F57" s="15"/>
      <c r="G57" s="15"/>
      <c r="H57" s="16"/>
      <c r="I57" s="16"/>
      <c r="J57" s="16"/>
    </row>
    <row r="58" spans="6:10" ht="12.75">
      <c r="F58" s="23"/>
      <c r="G58" s="23"/>
      <c r="H58" s="20"/>
      <c r="I58" s="20"/>
      <c r="J58" s="20"/>
    </row>
    <row r="59" spans="6:10" ht="12.75">
      <c r="F59" s="15"/>
      <c r="G59" s="15"/>
      <c r="H59" s="16"/>
      <c r="I59" s="16"/>
      <c r="J59" s="16"/>
    </row>
    <row r="60" spans="6:10" ht="12.75">
      <c r="F60" s="23"/>
      <c r="G60" s="23"/>
      <c r="H60" s="20"/>
      <c r="I60" s="20"/>
      <c r="J60" s="20"/>
    </row>
    <row r="61" spans="6:10" ht="12.75">
      <c r="F61" s="15"/>
      <c r="G61" s="15"/>
      <c r="H61" s="16"/>
      <c r="I61" s="16"/>
      <c r="J61" s="16"/>
    </row>
    <row r="62" spans="6:10" ht="12.75">
      <c r="F62" s="15"/>
      <c r="G62" s="15"/>
      <c r="H62" s="16"/>
      <c r="I62" s="16"/>
      <c r="J62" s="16"/>
    </row>
    <row r="63" spans="6:10" ht="12.75">
      <c r="F63" s="15"/>
      <c r="G63" s="15"/>
      <c r="H63" s="16"/>
      <c r="I63" s="16"/>
      <c r="J63" s="16"/>
    </row>
    <row r="64" spans="6:10" ht="12.75">
      <c r="F64" s="15"/>
      <c r="G64" s="15"/>
      <c r="H64" s="16"/>
      <c r="I64" s="16"/>
      <c r="J64" s="16"/>
    </row>
    <row r="65" spans="1:10" ht="28.5" customHeight="1">
      <c r="A65" s="33"/>
      <c r="B65" s="33"/>
      <c r="C65" s="33"/>
      <c r="D65" s="33"/>
      <c r="E65" s="33"/>
      <c r="F65" s="34"/>
      <c r="G65" s="34"/>
      <c r="H65" s="35"/>
      <c r="I65" s="118"/>
      <c r="J65" s="118"/>
    </row>
    <row r="66" spans="4:10" ht="12.75">
      <c r="D66" s="17"/>
      <c r="E66" s="17"/>
      <c r="F66" s="15"/>
      <c r="G66" s="15"/>
      <c r="H66" s="18"/>
      <c r="I66" s="18"/>
      <c r="J66" s="18"/>
    </row>
    <row r="67" spans="6:10" ht="12.75">
      <c r="F67" s="36"/>
      <c r="G67" s="36"/>
      <c r="H67" s="37"/>
      <c r="I67" s="37"/>
      <c r="J67" s="37"/>
    </row>
    <row r="68" spans="6:10" ht="12.75">
      <c r="F68" s="15"/>
      <c r="G68" s="15"/>
      <c r="H68" s="16"/>
      <c r="I68" s="16"/>
      <c r="J68" s="16"/>
    </row>
    <row r="69" spans="6:10" ht="12.75">
      <c r="F69" s="31"/>
      <c r="G69" s="31"/>
      <c r="H69" s="32"/>
      <c r="I69" s="32"/>
      <c r="J69" s="32"/>
    </row>
    <row r="70" spans="6:10" ht="12.75">
      <c r="F70" s="31"/>
      <c r="G70" s="31"/>
      <c r="H70" s="32"/>
      <c r="I70" s="32"/>
      <c r="J70" s="32"/>
    </row>
    <row r="71" spans="6:10" ht="12.75">
      <c r="F71" s="15"/>
      <c r="G71" s="15"/>
      <c r="H71" s="16"/>
      <c r="I71" s="16"/>
      <c r="J71" s="16"/>
    </row>
    <row r="72" spans="6:10" ht="12.75">
      <c r="F72" s="23"/>
      <c r="G72" s="23"/>
      <c r="H72" s="20"/>
      <c r="I72" s="20"/>
      <c r="J72" s="20"/>
    </row>
    <row r="73" spans="6:10" ht="12.75">
      <c r="F73" s="15"/>
      <c r="G73" s="15"/>
      <c r="H73" s="16"/>
      <c r="I73" s="16"/>
      <c r="J73" s="16"/>
    </row>
    <row r="74" spans="6:10" ht="12.75">
      <c r="F74" s="15"/>
      <c r="G74" s="15"/>
      <c r="H74" s="16"/>
      <c r="I74" s="16"/>
      <c r="J74" s="16"/>
    </row>
    <row r="75" spans="6:10" ht="12.75">
      <c r="F75" s="23"/>
      <c r="G75" s="23"/>
      <c r="H75" s="20"/>
      <c r="I75" s="20"/>
      <c r="J75" s="20"/>
    </row>
    <row r="76" spans="6:10" ht="12.75">
      <c r="F76" s="15"/>
      <c r="G76" s="15"/>
      <c r="H76" s="16"/>
      <c r="I76" s="16"/>
      <c r="J76" s="16"/>
    </row>
    <row r="77" spans="6:10" ht="12.75">
      <c r="F77" s="31"/>
      <c r="G77" s="31"/>
      <c r="H77" s="32"/>
      <c r="I77" s="32"/>
      <c r="J77" s="32"/>
    </row>
    <row r="78" spans="6:10" ht="12.75">
      <c r="F78" s="23"/>
      <c r="G78" s="23"/>
      <c r="H78" s="37"/>
      <c r="I78" s="37"/>
      <c r="J78" s="37"/>
    </row>
    <row r="79" spans="6:10" ht="12.75">
      <c r="F79" s="21"/>
      <c r="G79" s="21"/>
      <c r="H79" s="32"/>
      <c r="I79" s="32"/>
      <c r="J79" s="32"/>
    </row>
    <row r="80" spans="6:10" ht="12.75">
      <c r="F80" s="23"/>
      <c r="G80" s="23"/>
      <c r="H80" s="20"/>
      <c r="I80" s="20"/>
      <c r="J80" s="20"/>
    </row>
    <row r="81" spans="6:10" ht="12.75">
      <c r="F81" s="15"/>
      <c r="G81" s="15"/>
      <c r="H81" s="16"/>
      <c r="I81" s="16"/>
      <c r="J81" s="16"/>
    </row>
    <row r="82" spans="4:10" ht="12.75">
      <c r="D82" s="17"/>
      <c r="E82" s="17"/>
      <c r="F82" s="15"/>
      <c r="G82" s="15"/>
      <c r="H82" s="18"/>
      <c r="I82" s="18"/>
      <c r="J82" s="18"/>
    </row>
    <row r="83" spans="6:10" ht="12.75">
      <c r="F83" s="21"/>
      <c r="G83" s="21"/>
      <c r="H83" s="20"/>
      <c r="I83" s="20"/>
      <c r="J83" s="20"/>
    </row>
    <row r="84" spans="6:10" ht="12.75">
      <c r="F84" s="21"/>
      <c r="G84" s="21"/>
      <c r="H84" s="32"/>
      <c r="I84" s="32"/>
      <c r="J84" s="32"/>
    </row>
    <row r="85" spans="4:10" ht="12.75">
      <c r="D85" s="17"/>
      <c r="E85" s="17"/>
      <c r="F85" s="21"/>
      <c r="G85" s="21"/>
      <c r="H85" s="38"/>
      <c r="I85" s="38"/>
      <c r="J85" s="38"/>
    </row>
    <row r="86" spans="4:10" ht="12.75">
      <c r="D86" s="17"/>
      <c r="E86" s="17"/>
      <c r="F86" s="23"/>
      <c r="G86" s="23"/>
      <c r="H86" s="24"/>
      <c r="I86" s="24"/>
      <c r="J86" s="24"/>
    </row>
    <row r="87" spans="6:10" ht="12.75">
      <c r="F87" s="15"/>
      <c r="G87" s="15"/>
      <c r="H87" s="16"/>
      <c r="I87" s="16"/>
      <c r="J87" s="16"/>
    </row>
    <row r="88" spans="6:10" ht="12.75">
      <c r="F88" s="36"/>
      <c r="G88" s="36"/>
      <c r="H88" s="39"/>
      <c r="I88" s="39"/>
      <c r="J88" s="39"/>
    </row>
    <row r="89" spans="6:10" ht="11.25" customHeight="1">
      <c r="F89" s="31"/>
      <c r="G89" s="31"/>
      <c r="H89" s="32"/>
      <c r="I89" s="32"/>
      <c r="J89" s="32"/>
    </row>
    <row r="90" spans="2:10" ht="24" customHeight="1">
      <c r="B90" s="17"/>
      <c r="C90" s="17"/>
      <c r="F90" s="31"/>
      <c r="G90" s="31"/>
      <c r="H90" s="40"/>
      <c r="I90" s="40"/>
      <c r="J90" s="40"/>
    </row>
    <row r="91" spans="4:10" ht="15" customHeight="1">
      <c r="D91" s="17"/>
      <c r="E91" s="17"/>
      <c r="F91" s="31"/>
      <c r="G91" s="31"/>
      <c r="H91" s="40"/>
      <c r="I91" s="40"/>
      <c r="J91" s="40"/>
    </row>
    <row r="92" spans="6:10" ht="11.25" customHeight="1">
      <c r="F92" s="36"/>
      <c r="G92" s="36"/>
      <c r="H92" s="37"/>
      <c r="I92" s="37"/>
      <c r="J92" s="37"/>
    </row>
    <row r="93" spans="6:10" ht="12.75">
      <c r="F93" s="31"/>
      <c r="G93" s="31"/>
      <c r="H93" s="32"/>
      <c r="I93" s="32"/>
      <c r="J93" s="32"/>
    </row>
    <row r="94" spans="2:10" ht="13.5" customHeight="1">
      <c r="B94" s="17"/>
      <c r="C94" s="17"/>
      <c r="F94" s="31"/>
      <c r="G94" s="31"/>
      <c r="H94" s="41"/>
      <c r="I94" s="41"/>
      <c r="J94" s="41"/>
    </row>
    <row r="95" spans="4:10" ht="12.75" customHeight="1">
      <c r="D95" s="17"/>
      <c r="E95" s="17"/>
      <c r="F95" s="31"/>
      <c r="G95" s="31"/>
      <c r="H95" s="18"/>
      <c r="I95" s="18"/>
      <c r="J95" s="18"/>
    </row>
    <row r="96" spans="4:10" ht="12.75" customHeight="1">
      <c r="D96" s="17"/>
      <c r="E96" s="17"/>
      <c r="F96" s="23"/>
      <c r="G96" s="23"/>
      <c r="H96" s="24"/>
      <c r="I96" s="24"/>
      <c r="J96" s="24"/>
    </row>
    <row r="97" spans="6:10" ht="12.75">
      <c r="F97" s="15"/>
      <c r="G97" s="15"/>
      <c r="H97" s="16"/>
      <c r="I97" s="16"/>
      <c r="J97" s="16"/>
    </row>
    <row r="98" spans="4:10" ht="12.75">
      <c r="D98" s="17"/>
      <c r="E98" s="17"/>
      <c r="F98" s="15"/>
      <c r="G98" s="15"/>
      <c r="H98" s="38"/>
      <c r="I98" s="38"/>
      <c r="J98" s="38"/>
    </row>
    <row r="99" spans="6:10" ht="12.75">
      <c r="F99" s="36"/>
      <c r="G99" s="36"/>
      <c r="H99" s="37"/>
      <c r="I99" s="37"/>
      <c r="J99" s="37"/>
    </row>
    <row r="100" spans="6:10" ht="12.75">
      <c r="F100" s="31"/>
      <c r="G100" s="31"/>
      <c r="H100" s="32"/>
      <c r="I100" s="32"/>
      <c r="J100" s="32"/>
    </row>
    <row r="101" spans="6:10" ht="12.75">
      <c r="F101" s="15"/>
      <c r="G101" s="15"/>
      <c r="H101" s="16"/>
      <c r="I101" s="16"/>
      <c r="J101" s="16"/>
    </row>
    <row r="102" spans="1:10" ht="19.5" customHeight="1">
      <c r="A102" s="42"/>
      <c r="B102" s="7"/>
      <c r="C102" s="7"/>
      <c r="D102" s="7"/>
      <c r="E102" s="7"/>
      <c r="F102" s="7"/>
      <c r="G102" s="7"/>
      <c r="H102" s="27"/>
      <c r="I102" s="27"/>
      <c r="J102" s="27"/>
    </row>
    <row r="103" spans="1:10" ht="15" customHeight="1">
      <c r="A103" s="17"/>
      <c r="F103" s="29"/>
      <c r="G103" s="29"/>
      <c r="H103" s="27"/>
      <c r="I103" s="27"/>
      <c r="J103" s="27"/>
    </row>
    <row r="104" spans="1:10" ht="12.75">
      <c r="A104" s="17"/>
      <c r="B104" s="17"/>
      <c r="C104" s="17"/>
      <c r="F104" s="29"/>
      <c r="G104" s="29"/>
      <c r="H104" s="18"/>
      <c r="I104" s="18"/>
      <c r="J104" s="18"/>
    </row>
    <row r="105" spans="4:10" ht="12.75">
      <c r="D105" s="17"/>
      <c r="E105" s="17"/>
      <c r="F105" s="15"/>
      <c r="G105" s="15"/>
      <c r="H105" s="27"/>
      <c r="I105" s="27"/>
      <c r="J105" s="27"/>
    </row>
    <row r="106" spans="6:10" ht="12.75">
      <c r="F106" s="19"/>
      <c r="G106" s="19"/>
      <c r="H106" s="20"/>
      <c r="I106" s="20"/>
      <c r="J106" s="20"/>
    </row>
    <row r="107" spans="2:10" ht="12.75">
      <c r="B107" s="17"/>
      <c r="C107" s="17"/>
      <c r="F107" s="15"/>
      <c r="G107" s="15"/>
      <c r="H107" s="18"/>
      <c r="I107" s="18"/>
      <c r="J107" s="18"/>
    </row>
    <row r="108" spans="4:10" ht="12.75">
      <c r="D108" s="17"/>
      <c r="E108" s="17"/>
      <c r="F108" s="15"/>
      <c r="G108" s="15"/>
      <c r="H108" s="18"/>
      <c r="I108" s="18"/>
      <c r="J108" s="18"/>
    </row>
    <row r="109" spans="6:10" ht="12.75">
      <c r="F109" s="23"/>
      <c r="G109" s="23"/>
      <c r="H109" s="24"/>
      <c r="I109" s="24"/>
      <c r="J109" s="24"/>
    </row>
    <row r="110" spans="4:10" ht="22.5" customHeight="1">
      <c r="D110" s="17"/>
      <c r="E110" s="17"/>
      <c r="F110" s="15"/>
      <c r="G110" s="15"/>
      <c r="H110" s="25"/>
      <c r="I110" s="25"/>
      <c r="J110" s="25"/>
    </row>
    <row r="111" spans="6:10" ht="12.75">
      <c r="F111" s="15"/>
      <c r="G111" s="15"/>
      <c r="H111" s="24"/>
      <c r="I111" s="24"/>
      <c r="J111" s="24"/>
    </row>
    <row r="112" spans="2:10" ht="12.75">
      <c r="B112" s="17"/>
      <c r="C112" s="17"/>
      <c r="F112" s="21"/>
      <c r="G112" s="21"/>
      <c r="H112" s="27"/>
      <c r="I112" s="27"/>
      <c r="J112" s="27"/>
    </row>
    <row r="113" spans="4:10" ht="12.75">
      <c r="D113" s="17"/>
      <c r="E113" s="17"/>
      <c r="F113" s="21"/>
      <c r="G113" s="21"/>
      <c r="H113" s="28"/>
      <c r="I113" s="28"/>
      <c r="J113" s="28"/>
    </row>
    <row r="114" spans="6:10" ht="12.75">
      <c r="F114" s="23"/>
      <c r="G114" s="23"/>
      <c r="H114" s="20"/>
      <c r="I114" s="20"/>
      <c r="J114" s="20"/>
    </row>
    <row r="115" spans="1:10" ht="13.5" customHeight="1">
      <c r="A115" s="17"/>
      <c r="F115" s="29"/>
      <c r="G115" s="29"/>
      <c r="H115" s="27"/>
      <c r="I115" s="27"/>
      <c r="J115" s="27"/>
    </row>
    <row r="116" spans="2:10" ht="13.5" customHeight="1">
      <c r="B116" s="17"/>
      <c r="C116" s="17"/>
      <c r="F116" s="15"/>
      <c r="G116" s="15"/>
      <c r="H116" s="27"/>
      <c r="I116" s="27"/>
      <c r="J116" s="27"/>
    </row>
    <row r="117" spans="4:10" ht="13.5" customHeight="1">
      <c r="D117" s="17"/>
      <c r="E117" s="17"/>
      <c r="F117" s="15"/>
      <c r="G117" s="15"/>
      <c r="H117" s="18"/>
      <c r="I117" s="18"/>
      <c r="J117" s="18"/>
    </row>
    <row r="118" spans="4:10" ht="12.75">
      <c r="D118" s="17"/>
      <c r="E118" s="17"/>
      <c r="F118" s="23"/>
      <c r="G118" s="23"/>
      <c r="H118" s="20"/>
      <c r="I118" s="20"/>
      <c r="J118" s="20"/>
    </row>
    <row r="119" spans="4:10" ht="12.75">
      <c r="D119" s="17"/>
      <c r="E119" s="17"/>
      <c r="F119" s="15"/>
      <c r="G119" s="15"/>
      <c r="H119" s="18"/>
      <c r="I119" s="18"/>
      <c r="J119" s="18"/>
    </row>
    <row r="120" spans="6:10" ht="12.75">
      <c r="F120" s="36"/>
      <c r="G120" s="36"/>
      <c r="H120" s="37"/>
      <c r="I120" s="37"/>
      <c r="J120" s="37"/>
    </row>
    <row r="121" spans="4:10" ht="12.75">
      <c r="D121" s="17"/>
      <c r="E121" s="17"/>
      <c r="F121" s="21"/>
      <c r="G121" s="21"/>
      <c r="H121" s="38"/>
      <c r="I121" s="38"/>
      <c r="J121" s="38"/>
    </row>
    <row r="122" spans="4:10" ht="12.75">
      <c r="D122" s="17"/>
      <c r="E122" s="17"/>
      <c r="F122" s="23"/>
      <c r="G122" s="23"/>
      <c r="H122" s="24"/>
      <c r="I122" s="24"/>
      <c r="J122" s="24"/>
    </row>
    <row r="123" spans="6:10" ht="12.75">
      <c r="F123" s="36"/>
      <c r="G123" s="36"/>
      <c r="H123" s="43"/>
      <c r="I123" s="43"/>
      <c r="J123" s="43"/>
    </row>
    <row r="124" spans="2:10" ht="12.75">
      <c r="B124" s="17"/>
      <c r="C124" s="17"/>
      <c r="F124" s="31"/>
      <c r="G124" s="31"/>
      <c r="H124" s="41"/>
      <c r="I124" s="41"/>
      <c r="J124" s="41"/>
    </row>
    <row r="125" spans="4:10" ht="12.75">
      <c r="D125" s="17"/>
      <c r="E125" s="17"/>
      <c r="F125" s="31"/>
      <c r="G125" s="31"/>
      <c r="H125" s="18"/>
      <c r="I125" s="18"/>
      <c r="J125" s="18"/>
    </row>
    <row r="126" spans="4:10" ht="12.75">
      <c r="D126" s="17"/>
      <c r="E126" s="17"/>
      <c r="F126" s="23"/>
      <c r="G126" s="23"/>
      <c r="H126" s="24"/>
      <c r="I126" s="24"/>
      <c r="J126" s="24"/>
    </row>
    <row r="127" spans="4:10" ht="12.75">
      <c r="D127" s="17"/>
      <c r="E127" s="17"/>
      <c r="F127" s="23"/>
      <c r="G127" s="23"/>
      <c r="H127" s="24"/>
      <c r="I127" s="24"/>
      <c r="J127" s="24"/>
    </row>
    <row r="128" spans="6:10" ht="12.75">
      <c r="F128" s="15"/>
      <c r="G128" s="15"/>
      <c r="H128" s="16"/>
      <c r="I128" s="16"/>
      <c r="J128" s="16"/>
    </row>
    <row r="129" spans="1:10" s="44" customFormat="1" ht="18" customHeight="1">
      <c r="A129" s="123"/>
      <c r="B129" s="123"/>
      <c r="C129" s="123"/>
      <c r="D129" s="123"/>
      <c r="E129" s="123"/>
      <c r="F129" s="123"/>
      <c r="G129" s="123"/>
      <c r="H129" s="123"/>
      <c r="I129" s="112"/>
      <c r="J129" s="112"/>
    </row>
    <row r="130" spans="1:10" ht="28.5" customHeight="1">
      <c r="A130" s="33"/>
      <c r="B130" s="33"/>
      <c r="C130" s="33"/>
      <c r="D130" s="33"/>
      <c r="E130" s="33"/>
      <c r="F130" s="34"/>
      <c r="G130" s="34"/>
      <c r="H130" s="35"/>
      <c r="I130" s="118"/>
      <c r="J130" s="118"/>
    </row>
    <row r="132" spans="1:10" ht="15.75">
      <c r="A132" s="46"/>
      <c r="B132" s="17"/>
      <c r="C132" s="17"/>
      <c r="D132" s="17"/>
      <c r="E132" s="17"/>
      <c r="F132" s="47"/>
      <c r="G132" s="47"/>
      <c r="H132" s="6"/>
      <c r="I132" s="6"/>
      <c r="J132" s="6"/>
    </row>
    <row r="133" spans="1:10" ht="12.75">
      <c r="A133" s="17"/>
      <c r="B133" s="17"/>
      <c r="C133" s="17"/>
      <c r="D133" s="17"/>
      <c r="E133" s="17"/>
      <c r="F133" s="47"/>
      <c r="G133" s="47"/>
      <c r="H133" s="6"/>
      <c r="I133" s="6"/>
      <c r="J133" s="6"/>
    </row>
    <row r="134" spans="1:10" ht="17.25" customHeight="1">
      <c r="A134" s="17"/>
      <c r="B134" s="17"/>
      <c r="C134" s="17"/>
      <c r="D134" s="17"/>
      <c r="E134" s="17"/>
      <c r="F134" s="47"/>
      <c r="G134" s="47"/>
      <c r="H134" s="6"/>
      <c r="I134" s="6"/>
      <c r="J134" s="6"/>
    </row>
    <row r="135" spans="1:10" ht="13.5" customHeight="1">
      <c r="A135" s="17"/>
      <c r="B135" s="17"/>
      <c r="C135" s="17"/>
      <c r="D135" s="17"/>
      <c r="E135" s="17"/>
      <c r="F135" s="47"/>
      <c r="G135" s="47"/>
      <c r="H135" s="6"/>
      <c r="I135" s="6"/>
      <c r="J135" s="6"/>
    </row>
    <row r="136" spans="1:10" ht="12.75">
      <c r="A136" s="17"/>
      <c r="B136" s="17"/>
      <c r="C136" s="17"/>
      <c r="D136" s="17"/>
      <c r="E136" s="17"/>
      <c r="F136" s="47"/>
      <c r="G136" s="47"/>
      <c r="H136" s="6"/>
      <c r="I136" s="6"/>
      <c r="J136" s="6"/>
    </row>
    <row r="137" spans="1:5" ht="12.75">
      <c r="A137" s="17"/>
      <c r="B137" s="17"/>
      <c r="C137" s="17"/>
      <c r="D137" s="17"/>
      <c r="E137" s="17"/>
    </row>
    <row r="138" spans="1:10" ht="12.75">
      <c r="A138" s="17"/>
      <c r="B138" s="17"/>
      <c r="C138" s="17"/>
      <c r="D138" s="17"/>
      <c r="E138" s="17"/>
      <c r="F138" s="47"/>
      <c r="G138" s="47"/>
      <c r="H138" s="6"/>
      <c r="I138" s="6"/>
      <c r="J138" s="6"/>
    </row>
    <row r="139" spans="1:10" ht="12.75">
      <c r="A139" s="17"/>
      <c r="B139" s="17"/>
      <c r="C139" s="17"/>
      <c r="D139" s="17"/>
      <c r="E139" s="17"/>
      <c r="F139" s="47"/>
      <c r="G139" s="47"/>
      <c r="H139" s="48"/>
      <c r="I139" s="48"/>
      <c r="J139" s="48"/>
    </row>
    <row r="140" spans="1:10" ht="12.75">
      <c r="A140" s="17"/>
      <c r="B140" s="17"/>
      <c r="C140" s="17"/>
      <c r="D140" s="17"/>
      <c r="E140" s="17"/>
      <c r="F140" s="47"/>
      <c r="G140" s="47"/>
      <c r="H140" s="6"/>
      <c r="I140" s="6"/>
      <c r="J140" s="6"/>
    </row>
    <row r="141" spans="1:10" ht="22.5" customHeight="1">
      <c r="A141" s="17"/>
      <c r="B141" s="17"/>
      <c r="C141" s="17"/>
      <c r="D141" s="17"/>
      <c r="E141" s="17"/>
      <c r="F141" s="47"/>
      <c r="G141" s="47"/>
      <c r="H141" s="25"/>
      <c r="I141" s="25"/>
      <c r="J141" s="25"/>
    </row>
    <row r="142" spans="6:10" ht="22.5" customHeight="1">
      <c r="F142" s="23"/>
      <c r="G142" s="23"/>
      <c r="H142" s="26"/>
      <c r="I142" s="26"/>
      <c r="J142" s="26"/>
    </row>
  </sheetData>
  <sheetProtection/>
  <mergeCells count="5">
    <mergeCell ref="A129:H129"/>
    <mergeCell ref="A1:M1"/>
    <mergeCell ref="B4:M4"/>
    <mergeCell ref="B16:M16"/>
    <mergeCell ref="B15:M1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63" max="9" man="1"/>
    <brk id="12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0">
      <selection activeCell="J21" sqref="J2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1.421875" style="1" customWidth="1"/>
    <col min="9" max="9" width="16.28125" style="1" bestFit="1" customWidth="1"/>
    <col min="10" max="10" width="21.7109375" style="1" bestFit="1" customWidth="1"/>
    <col min="11" max="16384" width="11.421875" style="1" customWidth="1"/>
  </cols>
  <sheetData>
    <row r="2" spans="1:7" ht="12.75">
      <c r="A2" s="136" t="s">
        <v>96</v>
      </c>
      <c r="B2" s="131"/>
      <c r="C2" s="131"/>
      <c r="D2" s="131"/>
      <c r="E2" s="131"/>
      <c r="F2" s="131"/>
      <c r="G2" s="131"/>
    </row>
    <row r="3" spans="1:7" ht="12.75">
      <c r="A3" s="136" t="s">
        <v>130</v>
      </c>
      <c r="B3" s="131"/>
      <c r="C3" s="131"/>
      <c r="D3" s="131"/>
      <c r="E3" s="131"/>
      <c r="F3" s="131"/>
      <c r="G3" s="131"/>
    </row>
    <row r="4" spans="1:7" ht="12.75">
      <c r="A4" s="154" t="s">
        <v>125</v>
      </c>
      <c r="B4" s="155"/>
      <c r="C4" s="155"/>
      <c r="D4" s="155"/>
      <c r="E4" s="155"/>
      <c r="F4" s="155"/>
      <c r="G4" s="155"/>
    </row>
    <row r="5" spans="1:7" ht="48" customHeight="1">
      <c r="A5" s="128" t="s">
        <v>129</v>
      </c>
      <c r="B5" s="128"/>
      <c r="C5" s="128"/>
      <c r="D5" s="128"/>
      <c r="E5" s="128"/>
      <c r="F5" s="128"/>
      <c r="G5" s="128"/>
    </row>
    <row r="6" spans="1:7" s="49" customFormat="1" ht="26.25" customHeight="1">
      <c r="A6" s="128" t="s">
        <v>39</v>
      </c>
      <c r="B6" s="128"/>
      <c r="C6" s="128"/>
      <c r="D6" s="128"/>
      <c r="E6" s="128"/>
      <c r="F6" s="128"/>
      <c r="G6" s="156"/>
    </row>
    <row r="7" spans="1:5" ht="15.75" customHeight="1">
      <c r="A7" s="50"/>
      <c r="B7" s="51"/>
      <c r="C7" s="51"/>
      <c r="D7" s="51"/>
      <c r="E7" s="51"/>
    </row>
    <row r="8" spans="1:8" ht="45" customHeight="1">
      <c r="A8" s="52"/>
      <c r="B8" s="53"/>
      <c r="C8" s="53"/>
      <c r="D8" s="54"/>
      <c r="E8" s="55"/>
      <c r="F8" s="56" t="s">
        <v>124</v>
      </c>
      <c r="G8" s="56" t="s">
        <v>131</v>
      </c>
      <c r="H8" s="57"/>
    </row>
    <row r="9" spans="1:8" ht="27.75" customHeight="1">
      <c r="A9" s="157" t="s">
        <v>40</v>
      </c>
      <c r="B9" s="149"/>
      <c r="C9" s="149"/>
      <c r="D9" s="149"/>
      <c r="E9" s="158"/>
      <c r="F9" s="104">
        <f>+F10+F11</f>
        <v>5110713</v>
      </c>
      <c r="G9" s="104">
        <f>G10+G11</f>
        <v>5152713</v>
      </c>
      <c r="H9" s="67"/>
    </row>
    <row r="10" spans="1:7" ht="22.5" customHeight="1">
      <c r="A10" s="147" t="s">
        <v>0</v>
      </c>
      <c r="B10" s="138"/>
      <c r="C10" s="138"/>
      <c r="D10" s="138"/>
      <c r="E10" s="150"/>
      <c r="F10" s="107">
        <v>5110713</v>
      </c>
      <c r="G10" s="107">
        <v>5152713</v>
      </c>
    </row>
    <row r="11" spans="1:7" ht="22.5" customHeight="1">
      <c r="A11" s="151" t="s">
        <v>49</v>
      </c>
      <c r="B11" s="150"/>
      <c r="C11" s="150"/>
      <c r="D11" s="150"/>
      <c r="E11" s="150"/>
      <c r="F11" s="107">
        <v>0</v>
      </c>
      <c r="G11" s="107">
        <v>0</v>
      </c>
    </row>
    <row r="12" spans="1:7" ht="22.5" customHeight="1">
      <c r="A12" s="105" t="s">
        <v>41</v>
      </c>
      <c r="B12" s="115"/>
      <c r="C12" s="115"/>
      <c r="D12" s="115"/>
      <c r="E12" s="115"/>
      <c r="F12" s="104">
        <f>+F13+F14</f>
        <v>5100713</v>
      </c>
      <c r="G12" s="104">
        <f>+G13+G14</f>
        <v>5142713</v>
      </c>
    </row>
    <row r="13" spans="1:9" ht="22.5" customHeight="1">
      <c r="A13" s="137" t="s">
        <v>1</v>
      </c>
      <c r="B13" s="138"/>
      <c r="C13" s="138"/>
      <c r="D13" s="138"/>
      <c r="E13" s="152"/>
      <c r="F13" s="107">
        <v>4976213</v>
      </c>
      <c r="G13" s="107">
        <v>4976213</v>
      </c>
      <c r="H13" s="39"/>
      <c r="I13" s="39"/>
    </row>
    <row r="14" spans="1:9" ht="22.5" customHeight="1">
      <c r="A14" s="153" t="s">
        <v>79</v>
      </c>
      <c r="B14" s="150"/>
      <c r="C14" s="150"/>
      <c r="D14" s="150"/>
      <c r="E14" s="150"/>
      <c r="F14" s="58">
        <v>124500</v>
      </c>
      <c r="G14" s="58">
        <v>166500</v>
      </c>
      <c r="H14" s="39"/>
      <c r="I14" s="39"/>
    </row>
    <row r="15" spans="1:9" ht="22.5" customHeight="1">
      <c r="A15" s="148" t="s">
        <v>2</v>
      </c>
      <c r="B15" s="149"/>
      <c r="C15" s="149"/>
      <c r="D15" s="149"/>
      <c r="E15" s="149"/>
      <c r="F15" s="103">
        <f>+F9-F12</f>
        <v>10000</v>
      </c>
      <c r="G15" s="103">
        <f>+G9-G12</f>
        <v>10000</v>
      </c>
      <c r="I15" s="39"/>
    </row>
    <row r="16" spans="1:7" ht="25.5" customHeight="1">
      <c r="A16" s="128"/>
      <c r="B16" s="135"/>
      <c r="C16" s="135"/>
      <c r="D16" s="135"/>
      <c r="E16" s="135"/>
      <c r="F16" s="136"/>
      <c r="G16" s="136"/>
    </row>
    <row r="17" spans="1:9" ht="40.5" customHeight="1">
      <c r="A17" s="52"/>
      <c r="B17" s="53"/>
      <c r="C17" s="53"/>
      <c r="D17" s="54"/>
      <c r="E17" s="55"/>
      <c r="F17" s="56" t="s">
        <v>124</v>
      </c>
      <c r="G17" s="56" t="s">
        <v>131</v>
      </c>
      <c r="I17" s="39"/>
    </row>
    <row r="18" spans="1:9" ht="30.75" customHeight="1">
      <c r="A18" s="141" t="s">
        <v>92</v>
      </c>
      <c r="B18" s="142"/>
      <c r="C18" s="142"/>
      <c r="D18" s="142"/>
      <c r="E18" s="143"/>
      <c r="F18" s="108">
        <v>-10000</v>
      </c>
      <c r="G18" s="116">
        <v>-10000</v>
      </c>
      <c r="I18" s="39"/>
    </row>
    <row r="19" spans="1:9" ht="34.5" customHeight="1">
      <c r="A19" s="144" t="s">
        <v>89</v>
      </c>
      <c r="B19" s="145"/>
      <c r="C19" s="145"/>
      <c r="D19" s="145"/>
      <c r="E19" s="146"/>
      <c r="F19" s="109">
        <v>-10000</v>
      </c>
      <c r="G19" s="117">
        <v>-10000</v>
      </c>
      <c r="I19" s="39"/>
    </row>
    <row r="20" spans="1:9" s="44" customFormat="1" ht="25.5" customHeight="1">
      <c r="A20" s="134"/>
      <c r="B20" s="135"/>
      <c r="C20" s="135"/>
      <c r="D20" s="135"/>
      <c r="E20" s="135"/>
      <c r="F20" s="136"/>
      <c r="G20" s="136"/>
      <c r="I20" s="110"/>
    </row>
    <row r="21" spans="1:10" s="44" customFormat="1" ht="43.5" customHeight="1">
      <c r="A21" s="52"/>
      <c r="B21" s="53"/>
      <c r="C21" s="53"/>
      <c r="D21" s="54"/>
      <c r="E21" s="55"/>
      <c r="F21" s="56" t="s">
        <v>124</v>
      </c>
      <c r="G21" s="56" t="s">
        <v>105</v>
      </c>
      <c r="I21" s="110"/>
      <c r="J21" s="110"/>
    </row>
    <row r="22" spans="1:9" s="44" customFormat="1" ht="22.5" customHeight="1">
      <c r="A22" s="147" t="s">
        <v>3</v>
      </c>
      <c r="B22" s="138"/>
      <c r="C22" s="138"/>
      <c r="D22" s="138"/>
      <c r="E22" s="138"/>
      <c r="F22" s="58"/>
      <c r="G22" s="58"/>
      <c r="I22" s="110"/>
    </row>
    <row r="23" spans="1:7" s="44" customFormat="1" ht="33.75" customHeight="1">
      <c r="A23" s="147" t="s">
        <v>4</v>
      </c>
      <c r="B23" s="138"/>
      <c r="C23" s="138"/>
      <c r="D23" s="138"/>
      <c r="E23" s="138"/>
      <c r="F23" s="58"/>
      <c r="G23" s="58"/>
    </row>
    <row r="24" spans="1:10" s="44" customFormat="1" ht="22.5" customHeight="1">
      <c r="A24" s="148" t="s">
        <v>5</v>
      </c>
      <c r="B24" s="149"/>
      <c r="C24" s="149"/>
      <c r="D24" s="149"/>
      <c r="E24" s="149"/>
      <c r="F24" s="104">
        <f>F22-F23</f>
        <v>0</v>
      </c>
      <c r="G24" s="104">
        <f>G22-G23</f>
        <v>0</v>
      </c>
      <c r="I24" s="111"/>
      <c r="J24" s="110"/>
    </row>
    <row r="25" spans="1:7" s="44" customFormat="1" ht="25.5" customHeight="1">
      <c r="A25" s="134"/>
      <c r="B25" s="135"/>
      <c r="C25" s="135"/>
      <c r="D25" s="135"/>
      <c r="E25" s="135"/>
      <c r="F25" s="136"/>
      <c r="G25" s="136"/>
    </row>
    <row r="26" spans="1:7" s="44" customFormat="1" ht="22.5" customHeight="1">
      <c r="A26" s="137" t="s">
        <v>6</v>
      </c>
      <c r="B26" s="138"/>
      <c r="C26" s="138"/>
      <c r="D26" s="138"/>
      <c r="E26" s="138"/>
      <c r="F26" s="58">
        <f>IF((F15+F19+F24)&lt;&gt;0,"NESLAGANJE ZBROJA",(F15+F19+F24))</f>
        <v>0</v>
      </c>
      <c r="G26" s="58">
        <v>0</v>
      </c>
    </row>
    <row r="27" spans="1:5" s="44" customFormat="1" ht="18" customHeight="1">
      <c r="A27" s="112"/>
      <c r="B27" s="51"/>
      <c r="C27" s="51"/>
      <c r="D27" s="51"/>
      <c r="E27" s="51"/>
    </row>
    <row r="28" spans="1:7" ht="27" customHeight="1">
      <c r="A28" s="139" t="s">
        <v>93</v>
      </c>
      <c r="B28" s="140"/>
      <c r="C28" s="140"/>
      <c r="D28" s="140"/>
      <c r="E28" s="140"/>
      <c r="F28" s="140"/>
      <c r="G28" s="140"/>
    </row>
    <row r="29" ht="12.75">
      <c r="E29" s="113"/>
    </row>
    <row r="30" ht="12.75">
      <c r="A30" s="1" t="s">
        <v>126</v>
      </c>
    </row>
    <row r="31" spans="5:6" ht="12.75">
      <c r="E31" s="1" t="s">
        <v>103</v>
      </c>
      <c r="F31" s="1" t="s">
        <v>94</v>
      </c>
    </row>
    <row r="32" spans="5:7" ht="12.75">
      <c r="E32" s="1" t="s">
        <v>104</v>
      </c>
      <c r="F32" s="39" t="s">
        <v>95</v>
      </c>
      <c r="G32" s="39"/>
    </row>
    <row r="33" spans="6:7" ht="12.75">
      <c r="F33" s="39"/>
      <c r="G33" s="39"/>
    </row>
    <row r="34" spans="5:7" ht="12.75">
      <c r="E34" s="114"/>
      <c r="F34" s="41"/>
      <c r="G34" s="41"/>
    </row>
    <row r="35" spans="5:7" ht="12.75">
      <c r="E35" s="114"/>
      <c r="F35" s="39"/>
      <c r="G35" s="39"/>
    </row>
    <row r="36" spans="5:7" ht="12.75">
      <c r="E36" s="114"/>
      <c r="F36" s="39"/>
      <c r="G36" s="39"/>
    </row>
    <row r="37" spans="5:7" ht="12.75">
      <c r="E37" s="114"/>
      <c r="F37" s="39"/>
      <c r="G37" s="39"/>
    </row>
    <row r="38" spans="5:7" ht="12.75">
      <c r="E38" s="114"/>
      <c r="F38" s="39"/>
      <c r="G38" s="39"/>
    </row>
    <row r="39" ht="12.75">
      <c r="E39" s="114"/>
    </row>
    <row r="44" ht="12.75">
      <c r="F44" s="39"/>
    </row>
    <row r="45" ht="12.75">
      <c r="F45" s="39"/>
    </row>
    <row r="46" ht="12.75">
      <c r="F46" s="39"/>
    </row>
  </sheetData>
  <sheetProtection/>
  <mergeCells count="21">
    <mergeCell ref="A2:G2"/>
    <mergeCell ref="A3:G3"/>
    <mergeCell ref="A4:G4"/>
    <mergeCell ref="A5:G5"/>
    <mergeCell ref="A6:G6"/>
    <mergeCell ref="A9:E9"/>
    <mergeCell ref="A10:E10"/>
    <mergeCell ref="A11:E11"/>
    <mergeCell ref="A13:E13"/>
    <mergeCell ref="A14:E14"/>
    <mergeCell ref="A15:E15"/>
    <mergeCell ref="A16:G16"/>
    <mergeCell ref="A25:G25"/>
    <mergeCell ref="A26:E26"/>
    <mergeCell ref="A28:G28"/>
    <mergeCell ref="A18:E18"/>
    <mergeCell ref="A19:E19"/>
    <mergeCell ref="A20:G20"/>
    <mergeCell ref="A22:E22"/>
    <mergeCell ref="A23:E23"/>
    <mergeCell ref="A24:E24"/>
  </mergeCells>
  <printOptions/>
  <pageMargins left="0.5118110236220472" right="0.5118110236220472" top="0.35433070866141736" bottom="0.1968503937007874" header="0.11811023622047245" footer="0.1181102362204724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Belica Knjigovods</cp:lastModifiedBy>
  <cp:lastPrinted>2018-10-30T10:51:10Z</cp:lastPrinted>
  <dcterms:created xsi:type="dcterms:W3CDTF">2013-09-11T11:00:21Z</dcterms:created>
  <dcterms:modified xsi:type="dcterms:W3CDTF">2018-10-30T10:57:28Z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