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3"/>
  </bookViews>
  <sheets>
    <sheet name="PLAN PRIHODA" sheetId="1" r:id="rId1"/>
    <sheet name="List3" sheetId="2" r:id="rId2"/>
    <sheet name="PLAN RASHODA I IZDATAKA" sheetId="3" r:id="rId3"/>
    <sheet name="OPĆI DIO" sheetId="4" r:id="rId4"/>
    <sheet name="List5" sheetId="5" r:id="rId5"/>
  </sheets>
  <definedNames>
    <definedName name="_xlnm.Print_Titles" localSheetId="0">'PLAN PRIHODA'!$1:$1</definedName>
    <definedName name="_xlnm.Print_Titles" localSheetId="2">'PLAN RASHODA I IZDATAKA'!$1:$3</definedName>
    <definedName name="_xlnm.Print_Area" localSheetId="0">'PLAN PRIHODA'!$A$1:$H$40</definedName>
  </definedNames>
  <calcPr fullCalcOnLoad="1"/>
</workbook>
</file>

<file path=xl/sharedStrings.xml><?xml version="1.0" encoding="utf-8"?>
<sst xmlns="http://schemas.openxmlformats.org/spreadsheetml/2006/main" count="406" uniqueCount="121">
  <si>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</si>
  <si>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</si>
  <si>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</si>
  <si>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</si>
  <si>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</si>
  <si>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</si>
  <si>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</si>
  <si>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</si>
  <si>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</si>
  <si>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</si>
  <si>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</si>
  <si>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</si>
  <si>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</si>
  <si>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</si>
  <si>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</si>
  <si>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</si>
  <si>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</si>
  <si>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</si>
  <si>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</si>
  <si>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</si>
  <si>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</si>
  <si>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</si>
  <si>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</si>
  <si>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</si>
  <si>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</si>
  <si>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</si>
  <si>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</si>
  <si>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</si>
  <si>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</si>
  <si>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</si>
  <si>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</si>
  <si>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</si>
  <si>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</si>
  <si>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</si>
  <si>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</si>
  <si>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</si>
  <si>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</si>
  <si>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</si>
  <si>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</si>
  <si>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</si>
  <si>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</si>
  <si>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</si>
  <si>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</si>
  <si>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OSNOVNA ŠKOLA BELICA</t>
  </si>
  <si>
    <t>Nakn.trošk.osobama izvan rad.odnosa</t>
  </si>
  <si>
    <t>PRIHODI OD PRODAJE NEFINANCIJSKE IMOVINE</t>
  </si>
  <si>
    <t>2019.</t>
  </si>
  <si>
    <t>Ukupno prihodi i primici za 2019.</t>
  </si>
  <si>
    <t>Uredska oprema i namještaj</t>
  </si>
  <si>
    <t>Sportska i glazbena oprema</t>
  </si>
  <si>
    <t>Knjige</t>
  </si>
  <si>
    <t>Službena putovanja</t>
  </si>
  <si>
    <t>Stručno usavršavanje zaposlenika</t>
  </si>
  <si>
    <t>Ostale naknade troškova zaposlenima</t>
  </si>
  <si>
    <t>Naknade za prjevoz, za rad na terenu i odvojeni život</t>
  </si>
  <si>
    <t>Uredski materijal i ostali materij. rashodi</t>
  </si>
  <si>
    <t>Materijal i sirovine</t>
  </si>
  <si>
    <t>Energija</t>
  </si>
  <si>
    <t>Matrij.i dijelovi za tekuće i investic.održ.</t>
  </si>
  <si>
    <t>Sitni inventar i auto gume</t>
  </si>
  <si>
    <t>Službena,radna i zaštitna odjeća i obuća</t>
  </si>
  <si>
    <t>Usluge telefona, pošte i prijevoza</t>
  </si>
  <si>
    <t>Usluge tekućeg i investic.održavanja</t>
  </si>
  <si>
    <t>Usluge promidžbe i informiranja</t>
  </si>
  <si>
    <t>Komunalne usluge</t>
  </si>
  <si>
    <t>Zkupnine i najamnine</t>
  </si>
  <si>
    <t>Zdravstvene i veterinarske usluge</t>
  </si>
  <si>
    <t>Intelektualne i osobne usluge</t>
  </si>
  <si>
    <t>Računalne usluge</t>
  </si>
  <si>
    <t>Ostale usluge</t>
  </si>
  <si>
    <t>Članarine i norme</t>
  </si>
  <si>
    <t>Pristojbe i naknade</t>
  </si>
  <si>
    <t>Bankarske usluge i usluge pl. prometa</t>
  </si>
  <si>
    <t>RASHODI ZA NABAVU NEFINANCIJSKE IMOVINE</t>
  </si>
  <si>
    <t>2020.</t>
  </si>
  <si>
    <t>Ukupno prihodi i primici za 2020.</t>
  </si>
  <si>
    <t>PROJEKCIJA PLANA ZA 2020.</t>
  </si>
  <si>
    <t>Program:Produženi boravak</t>
  </si>
  <si>
    <t>Program:Pomoćnici u nastavi</t>
  </si>
  <si>
    <t>Program:Projekt Školski obroci svima</t>
  </si>
  <si>
    <t>UKUPNO</t>
  </si>
  <si>
    <t>VIŠAK/MANJAK IZ PRETHODNE(IH) GODINE KOJI ĆE SE POKRITI/RASPOREDITI</t>
  </si>
  <si>
    <t>Program:Programi školstva</t>
  </si>
  <si>
    <t>Program:Decentralizirana sredstva</t>
  </si>
  <si>
    <t>UKUPAN DONOS VIŠKA/MANJKA IZ PRETHODNE(IH) GODINA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</si>
  <si>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</si>
  <si>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Ravnatelj:</t>
  </si>
  <si>
    <t>Antun Žulić</t>
  </si>
  <si>
    <t>OSNOVNA ŠKOLA BELICA, Dr. Ljudevita Gaja 21, 40319 Belica</t>
  </si>
  <si>
    <t>Doprinosi za obvezno zdrav.osiguranje</t>
  </si>
  <si>
    <t>Doprinosi za zapošljavanje</t>
  </si>
  <si>
    <t>Naziv aktivnosti:Osnovno školstvo</t>
  </si>
  <si>
    <t>Naziv aktivnosti:Ostali izdaci za OŠ</t>
  </si>
  <si>
    <t>URBROJ: 2109-24-18-01</t>
  </si>
  <si>
    <t>Projekcija plana
za 2020.</t>
  </si>
  <si>
    <t>Projekcija plana 
za 2021.</t>
  </si>
  <si>
    <t>2021.</t>
  </si>
  <si>
    <t>Ukupno prihodi i primici za 2021.</t>
  </si>
  <si>
    <t>PROJEKCIJA PLANA ZA 2021.</t>
  </si>
  <si>
    <t>Reprezentacija</t>
  </si>
  <si>
    <t>Program:Projekt Shema školsko voće i povrće</t>
  </si>
  <si>
    <t>Rasodi za dodatna ulaganja na nefinancijskoj imovini</t>
  </si>
  <si>
    <t>Dodatna ulaganja na građevinskim objektima</t>
  </si>
  <si>
    <t>IZVOR 011</t>
  </si>
  <si>
    <t>IZV.052</t>
  </si>
  <si>
    <t>IZV. 043</t>
  </si>
  <si>
    <t>IZV. 011</t>
  </si>
  <si>
    <t>IZV. 054</t>
  </si>
  <si>
    <t>IZV. 031</t>
  </si>
  <si>
    <t>IZV. 052</t>
  </si>
  <si>
    <t>Opći prihodi i primici - 011</t>
  </si>
  <si>
    <t>Vlastiti prihodi-031</t>
  </si>
  <si>
    <t>Prihodi za posebne namjene-043</t>
  </si>
  <si>
    <t>Pomoći-052,054</t>
  </si>
  <si>
    <t>FINANCIJSKI PLAN ZA 2019.</t>
  </si>
  <si>
    <t>Financijski plan 
za 2019.</t>
  </si>
  <si>
    <t>Predsjednica ŠO:</t>
  </si>
  <si>
    <t>Marijana Marčec</t>
  </si>
  <si>
    <t>U Belici, 28.12.2018.</t>
  </si>
  <si>
    <t>KLASA: 400-02/18-01/09</t>
  </si>
  <si>
    <t>FINANCIJSKI PLAN OSNOVNE ŠKOLE BELICA ZA 2019. I                                                                                                                                                PROJEKCIJA PLANA ZA  2020. I 2021. GODINU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</si>
</sst>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yyyy\.mm\.d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17" fillId="34" borderId="7" applyNumberFormat="0" applyAlignment="0" applyProtection="0"/>
    <xf numFmtId="0" fontId="52" fillId="42" borderId="8" applyNumberFormat="0" applyAlignment="0" applyProtection="0"/>
    <xf numFmtId="0" fontId="15" fillId="0" borderId="9" applyNumberFormat="0" applyFill="0" applyAlignment="0" applyProtection="0"/>
    <xf numFmtId="0" fontId="53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4" borderId="0" applyNumberFormat="0" applyBorder="0" applyAlignment="0" applyProtection="0"/>
    <xf numFmtId="9" fontId="1" fillId="0" borderId="0" applyFont="0" applyFill="0" applyBorder="0" applyAlignment="0" applyProtection="0"/>
    <xf numFmtId="0" fontId="5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8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55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0" fontId="27" fillId="34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8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 quotePrefix="1">
      <alignment horizontal="left" vertical="center" wrapText="1"/>
    </xf>
    <xf numFmtId="0" fontId="30" fillId="0" borderId="19" xfId="0" applyFont="1" applyBorder="1" applyAlignment="1" quotePrefix="1">
      <alignment horizontal="center" vertical="center" wrapText="1"/>
    </xf>
    <xf numFmtId="0" fontId="27" fillId="0" borderId="1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0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center" wrapText="1"/>
    </xf>
    <xf numFmtId="0" fontId="34" fillId="0" borderId="19" xfId="0" applyNumberFormat="1" applyFont="1" applyFill="1" applyBorder="1" applyAlignment="1" applyProtection="1" quotePrefix="1">
      <alignment horizontal="left"/>
      <protection/>
    </xf>
    <xf numFmtId="0" fontId="27" fillId="0" borderId="17" xfId="0" applyNumberFormat="1" applyFont="1" applyFill="1" applyBorder="1" applyAlignment="1" applyProtection="1">
      <alignment horizontal="center" wrapText="1"/>
      <protection/>
    </xf>
    <xf numFmtId="0" fontId="27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21" xfId="0" applyFont="1" applyBorder="1" applyAlignment="1">
      <alignment horizontal="center" vertical="center" wrapText="1"/>
    </xf>
    <xf numFmtId="3" fontId="34" fillId="0" borderId="17" xfId="0" applyNumberFormat="1" applyFont="1" applyBorder="1" applyAlignment="1">
      <alignment horizontal="right"/>
    </xf>
    <xf numFmtId="3" fontId="34" fillId="0" borderId="17" xfId="0" applyNumberFormat="1" applyFont="1" applyFill="1" applyBorder="1" applyAlignment="1" applyProtection="1">
      <alignment horizontal="righ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1" fontId="22" fillId="47" borderId="22" xfId="0" applyNumberFormat="1" applyFont="1" applyFill="1" applyBorder="1" applyAlignment="1">
      <alignment horizontal="right" vertical="top" wrapText="1"/>
    </xf>
    <xf numFmtId="1" fontId="22" fillId="0" borderId="22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center" vertical="center" wrapText="1"/>
    </xf>
    <xf numFmtId="0" fontId="28" fillId="0" borderId="23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Fill="1" applyBorder="1" applyAlignment="1" applyProtection="1">
      <alignment horizontal="right" vertical="center" wrapText="1"/>
      <protection/>
    </xf>
    <xf numFmtId="0" fontId="40" fillId="0" borderId="23" xfId="0" applyNumberFormat="1" applyFont="1" applyFill="1" applyBorder="1" applyAlignment="1" applyProtection="1">
      <alignment horizontal="center" vertical="center"/>
      <protection/>
    </xf>
    <xf numFmtId="1" fontId="22" fillId="47" borderId="24" xfId="0" applyNumberFormat="1" applyFont="1" applyFill="1" applyBorder="1" applyAlignment="1">
      <alignment horizontal="left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" fontId="22" fillId="0" borderId="28" xfId="0" applyNumberFormat="1" applyFont="1" applyBorder="1" applyAlignment="1">
      <alignment wrapText="1"/>
    </xf>
    <xf numFmtId="3" fontId="21" fillId="0" borderId="29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17" xfId="0" applyNumberFormat="1" applyFont="1" applyBorder="1" applyAlignment="1">
      <alignment horizontal="left" wrapText="1"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7" xfId="0" applyNumberFormat="1" applyFont="1" applyBorder="1" applyAlignment="1">
      <alignment/>
    </xf>
    <xf numFmtId="0" fontId="27" fillId="0" borderId="17" xfId="0" applyNumberFormat="1" applyFont="1" applyFill="1" applyBorder="1" applyAlignment="1" applyProtection="1">
      <alignment wrapText="1"/>
      <protection/>
    </xf>
    <xf numFmtId="0" fontId="27" fillId="0" borderId="17" xfId="0" applyNumberFormat="1" applyFont="1" applyFill="1" applyBorder="1" applyAlignment="1" applyProtection="1">
      <alignment horizontal="left"/>
      <protection/>
    </xf>
    <xf numFmtId="0" fontId="25" fillId="0" borderId="17" xfId="0" applyNumberFormat="1" applyFont="1" applyFill="1" applyBorder="1" applyAlignment="1" applyProtection="1">
      <alignment horizontal="center"/>
      <protection/>
    </xf>
    <xf numFmtId="3" fontId="25" fillId="0" borderId="17" xfId="0" applyNumberFormat="1" applyFont="1" applyFill="1" applyBorder="1" applyAlignment="1" applyProtection="1">
      <alignment/>
      <protection/>
    </xf>
    <xf numFmtId="3" fontId="27" fillId="0" borderId="17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wrapText="1"/>
    </xf>
    <xf numFmtId="1" fontId="22" fillId="0" borderId="24" xfId="0" applyNumberFormat="1" applyFont="1" applyFill="1" applyBorder="1" applyAlignment="1">
      <alignment horizontal="left" wrapText="1"/>
    </xf>
    <xf numFmtId="3" fontId="21" fillId="0" borderId="17" xfId="0" applyNumberFormat="1" applyFont="1" applyBorder="1" applyAlignment="1">
      <alignment horizontal="right" wrapText="1"/>
    </xf>
    <xf numFmtId="3" fontId="21" fillId="0" borderId="17" xfId="0" applyNumberFormat="1" applyFont="1" applyBorder="1" applyAlignment="1">
      <alignment horizontal="right"/>
    </xf>
    <xf numFmtId="0" fontId="27" fillId="0" borderId="17" xfId="0" applyNumberFormat="1" applyFont="1" applyFill="1" applyBorder="1" applyAlignment="1" applyProtection="1">
      <alignment horizontal="center"/>
      <protection/>
    </xf>
    <xf numFmtId="0" fontId="25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39" fillId="0" borderId="17" xfId="0" applyNumberFormat="1" applyFont="1" applyFill="1" applyBorder="1" applyAlignment="1" applyProtection="1">
      <alignment wrapText="1"/>
      <protection/>
    </xf>
    <xf numFmtId="0" fontId="27" fillId="0" borderId="17" xfId="0" applyNumberFormat="1" applyFont="1" applyFill="1" applyBorder="1" applyAlignment="1" applyProtection="1">
      <alignment/>
      <protection/>
    </xf>
    <xf numFmtId="3" fontId="21" fillId="0" borderId="17" xfId="0" applyNumberFormat="1" applyFont="1" applyBorder="1" applyAlignment="1">
      <alignment vertical="center" wrapText="1"/>
    </xf>
    <xf numFmtId="3" fontId="21" fillId="0" borderId="17" xfId="0" applyNumberFormat="1" applyFont="1" applyBorder="1" applyAlignment="1">
      <alignment/>
    </xf>
    <xf numFmtId="3" fontId="21" fillId="0" borderId="17" xfId="0" applyNumberFormat="1" applyFont="1" applyBorder="1" applyAlignment="1">
      <alignment wrapText="1"/>
    </xf>
    <xf numFmtId="0" fontId="26" fillId="34" borderId="20" xfId="0" applyNumberFormat="1" applyFont="1" applyFill="1" applyBorder="1" applyAlignment="1" applyProtection="1">
      <alignment horizontal="center" vertical="center" wrapText="1"/>
      <protection/>
    </xf>
    <xf numFmtId="0" fontId="26" fillId="34" borderId="32" xfId="0" applyNumberFormat="1" applyFont="1" applyFill="1" applyBorder="1" applyAlignment="1" applyProtection="1">
      <alignment horizontal="center" vertical="center" wrapText="1"/>
      <protection/>
    </xf>
    <xf numFmtId="3" fontId="34" fillId="7" borderId="17" xfId="0" applyNumberFormat="1" applyFont="1" applyFill="1" applyBorder="1" applyAlignment="1" applyProtection="1">
      <alignment horizontal="right" wrapText="1"/>
      <protection/>
    </xf>
    <xf numFmtId="3" fontId="34" fillId="7" borderId="17" xfId="0" applyNumberFormat="1" applyFont="1" applyFill="1" applyBorder="1" applyAlignment="1">
      <alignment horizontal="right"/>
    </xf>
    <xf numFmtId="0" fontId="37" fillId="7" borderId="20" xfId="0" applyFont="1" applyFill="1" applyBorder="1" applyAlignment="1">
      <alignment horizontal="left"/>
    </xf>
    <xf numFmtId="3" fontId="21" fillId="0" borderId="17" xfId="0" applyNumberFormat="1" applyFont="1" applyBorder="1" applyAlignment="1">
      <alignment horizontal="right" vertical="center" wrapText="1"/>
    </xf>
    <xf numFmtId="0" fontId="21" fillId="7" borderId="19" xfId="0" applyNumberFormat="1" applyFont="1" applyFill="1" applyBorder="1" applyAlignment="1" applyProtection="1">
      <alignment/>
      <protection/>
    </xf>
    <xf numFmtId="3" fontId="34" fillId="0" borderId="17" xfId="0" applyNumberFormat="1" applyFont="1" applyFill="1" applyBorder="1" applyAlignment="1">
      <alignment horizontal="right"/>
    </xf>
    <xf numFmtId="3" fontId="34" fillId="48" borderId="20" xfId="0" applyNumberFormat="1" applyFont="1" applyFill="1" applyBorder="1" applyAlignment="1" quotePrefix="1">
      <alignment horizontal="right"/>
    </xf>
    <xf numFmtId="3" fontId="34" fillId="48" borderId="17" xfId="0" applyNumberFormat="1" applyFont="1" applyFill="1" applyBorder="1" applyAlignment="1" applyProtection="1">
      <alignment horizontal="right" wrapText="1"/>
      <protection/>
    </xf>
    <xf numFmtId="3" fontId="34" fillId="7" borderId="20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6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1" fillId="0" borderId="33" xfId="0" applyNumberFormat="1" applyFont="1" applyBorder="1" applyAlignment="1">
      <alignment/>
    </xf>
    <xf numFmtId="49" fontId="27" fillId="0" borderId="17" xfId="0" applyNumberFormat="1" applyFont="1" applyFill="1" applyBorder="1" applyAlignment="1" applyProtection="1">
      <alignment/>
      <protection/>
    </xf>
    <xf numFmtId="0" fontId="37" fillId="0" borderId="34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28" fillId="0" borderId="23" xfId="0" applyNumberFormat="1" applyFont="1" applyFill="1" applyBorder="1" applyAlignment="1" applyProtection="1" quotePrefix="1">
      <alignment horizontal="left" wrapText="1"/>
      <protection/>
    </xf>
    <xf numFmtId="0" fontId="35" fillId="0" borderId="23" xfId="0" applyNumberFormat="1" applyFont="1" applyFill="1" applyBorder="1" applyAlignment="1" applyProtection="1">
      <alignment wrapText="1"/>
      <protection/>
    </xf>
    <xf numFmtId="3" fontId="22" fillId="0" borderId="34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3" fontId="22" fillId="0" borderId="36" xfId="0" applyNumberFormat="1" applyFont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37" fillId="0" borderId="20" xfId="0" applyNumberFormat="1" applyFont="1" applyFill="1" applyBorder="1" applyAlignment="1" applyProtection="1">
      <alignment horizontal="left" wrapText="1"/>
      <protection/>
    </xf>
    <xf numFmtId="0" fontId="38" fillId="0" borderId="19" xfId="0" applyNumberFormat="1" applyFont="1" applyFill="1" applyBorder="1" applyAlignment="1" applyProtection="1">
      <alignment wrapText="1"/>
      <protection/>
    </xf>
    <xf numFmtId="0" fontId="34" fillId="48" borderId="20" xfId="0" applyNumberFormat="1" applyFont="1" applyFill="1" applyBorder="1" applyAlignment="1" applyProtection="1">
      <alignment horizontal="left" wrapText="1"/>
      <protection/>
    </xf>
    <xf numFmtId="0" fontId="34" fillId="48" borderId="19" xfId="0" applyNumberFormat="1" applyFont="1" applyFill="1" applyBorder="1" applyAlignment="1" applyProtection="1">
      <alignment horizontal="left" wrapText="1"/>
      <protection/>
    </xf>
    <xf numFmtId="0" fontId="34" fillId="48" borderId="32" xfId="0" applyNumberFormat="1" applyFont="1" applyFill="1" applyBorder="1" applyAlignment="1" applyProtection="1">
      <alignment horizontal="left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20" xfId="0" applyNumberFormat="1" applyFont="1" applyFill="1" applyBorder="1" applyAlignment="1" applyProtection="1" quotePrefix="1">
      <alignment horizontal="left" wrapText="1"/>
      <protection/>
    </xf>
    <xf numFmtId="0" fontId="37" fillId="0" borderId="20" xfId="0" applyFont="1" applyFill="1" applyBorder="1" applyAlignment="1" quotePrefix="1">
      <alignment horizontal="left"/>
    </xf>
    <xf numFmtId="0" fontId="21" fillId="0" borderId="19" xfId="0" applyNumberFormat="1" applyFont="1" applyFill="1" applyBorder="1" applyAlignment="1" applyProtection="1">
      <alignment/>
      <protection/>
    </xf>
    <xf numFmtId="0" fontId="37" fillId="0" borderId="20" xfId="0" applyFont="1" applyBorder="1" applyAlignment="1" quotePrefix="1">
      <alignment horizontal="left"/>
    </xf>
    <xf numFmtId="0" fontId="21" fillId="0" borderId="19" xfId="0" applyNumberFormat="1" applyFont="1" applyFill="1" applyBorder="1" applyAlignment="1" applyProtection="1">
      <alignment wrapText="1"/>
      <protection/>
    </xf>
    <xf numFmtId="0" fontId="37" fillId="7" borderId="20" xfId="0" applyNumberFormat="1" applyFont="1" applyFill="1" applyBorder="1" applyAlignment="1" applyProtection="1" quotePrefix="1">
      <alignment horizontal="left" wrapText="1"/>
      <protection/>
    </xf>
    <xf numFmtId="0" fontId="38" fillId="7" borderId="19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4" fillId="7" borderId="20" xfId="0" applyNumberFormat="1" applyFont="1" applyFill="1" applyBorder="1" applyAlignment="1" applyProtection="1">
      <alignment horizontal="left" wrapText="1"/>
      <protection/>
    </xf>
    <xf numFmtId="0" fontId="34" fillId="7" borderId="19" xfId="0" applyNumberFormat="1" applyFont="1" applyFill="1" applyBorder="1" applyAlignment="1" applyProtection="1">
      <alignment horizontal="left" wrapText="1"/>
      <protection/>
    </xf>
    <xf numFmtId="0" fontId="34" fillId="7" borderId="32" xfId="0" applyNumberFormat="1" applyFont="1" applyFill="1" applyBorder="1" applyAlignment="1" applyProtection="1">
      <alignment horizontal="left" wrapText="1"/>
      <protection/>
    </xf>
    <xf numFmtId="0" fontId="37" fillId="7" borderId="20" xfId="0" applyNumberFormat="1" applyFont="1" applyFill="1" applyBorder="1" applyAlignment="1" applyProtection="1">
      <alignment horizontal="left" wrapText="1"/>
      <protection/>
    </xf>
    <xf numFmtId="0" fontId="21" fillId="7" borderId="19" xfId="0" applyNumberFormat="1" applyFont="1" applyFill="1" applyBorder="1" applyAlignment="1" applyProtection="1">
      <alignment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00100"/>
          <a:ext cx="10477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00100"/>
          <a:ext cx="10477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14</xdr:row>
      <xdr:rowOff>19050</xdr:rowOff>
    </xdr:from>
    <xdr:to>
      <xdr:col>1</xdr:col>
      <xdr:colOff>0</xdr:colOff>
      <xdr:row>16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3990975"/>
          <a:ext cx="10477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19050</xdr:rowOff>
    </xdr:from>
    <xdr:to>
      <xdr:col>0</xdr:col>
      <xdr:colOff>1057275</xdr:colOff>
      <xdr:row>16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3990975"/>
          <a:ext cx="10477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1</xdr:col>
      <xdr:colOff>0</xdr:colOff>
      <xdr:row>29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486650"/>
          <a:ext cx="10477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19050</xdr:rowOff>
    </xdr:from>
    <xdr:to>
      <xdr:col>0</xdr:col>
      <xdr:colOff>1057275</xdr:colOff>
      <xdr:row>29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486650"/>
          <a:ext cx="10477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zoomScalePageLayoutView="0" workbookViewId="0" topLeftCell="A1">
      <selection activeCell="E37" sqref="E37"/>
    </sheetView>
  </sheetViews>
  <sheetFormatPr defaultColWidth="11.421875" defaultRowHeight="12.75"/>
  <cols>
    <col min="1" max="1" width="16.00390625" style="14" customWidth="1"/>
    <col min="2" max="3" width="17.57421875" style="14" customWidth="1"/>
    <col min="4" max="4" width="17.57421875" style="45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27" t="s">
        <v>7</v>
      </c>
      <c r="B1" s="127"/>
      <c r="C1" s="127"/>
      <c r="D1" s="127"/>
      <c r="E1" s="127"/>
      <c r="F1" s="127"/>
      <c r="G1" s="127"/>
      <c r="H1" s="127"/>
    </row>
    <row r="2" spans="1:8" ht="24" customHeight="1">
      <c r="A2" s="2"/>
      <c r="B2" s="2"/>
      <c r="C2" s="2"/>
      <c r="D2" s="2"/>
      <c r="E2" s="2"/>
      <c r="F2" s="2"/>
      <c r="G2" s="2"/>
      <c r="H2" s="70"/>
    </row>
    <row r="3" spans="1:8" s="3" customFormat="1" ht="13.5" thickBot="1">
      <c r="A3" s="10"/>
      <c r="H3" s="11" t="s">
        <v>8</v>
      </c>
    </row>
    <row r="4" spans="1:8" s="3" customFormat="1" ht="26.25" thickBot="1">
      <c r="A4" s="66" t="s">
        <v>9</v>
      </c>
      <c r="B4" s="119" t="s">
        <v>46</v>
      </c>
      <c r="C4" s="120"/>
      <c r="D4" s="120"/>
      <c r="E4" s="120"/>
      <c r="F4" s="120"/>
      <c r="G4" s="120"/>
      <c r="H4" s="121"/>
    </row>
    <row r="5" spans="1:8" s="3" customFormat="1" ht="76.5">
      <c r="A5" s="72" t="s">
        <v>10</v>
      </c>
      <c r="B5" s="73" t="s">
        <v>110</v>
      </c>
      <c r="C5" s="74" t="s">
        <v>111</v>
      </c>
      <c r="D5" s="74" t="s">
        <v>112</v>
      </c>
      <c r="E5" s="74" t="s">
        <v>113</v>
      </c>
      <c r="F5" s="74" t="s">
        <v>15</v>
      </c>
      <c r="G5" s="74" t="s">
        <v>16</v>
      </c>
      <c r="H5" s="75" t="s">
        <v>17</v>
      </c>
    </row>
    <row r="6" spans="1:8" s="3" customFormat="1" ht="12.75">
      <c r="A6" s="81">
        <v>636</v>
      </c>
      <c r="B6" s="100"/>
      <c r="C6" s="99"/>
      <c r="D6" s="100"/>
      <c r="E6" s="100">
        <v>4438300</v>
      </c>
      <c r="F6" s="100"/>
      <c r="G6" s="100"/>
      <c r="H6" s="82"/>
    </row>
    <row r="7" spans="1:8" s="3" customFormat="1" ht="12.75">
      <c r="A7" s="81">
        <v>638</v>
      </c>
      <c r="B7" s="100">
        <v>5050</v>
      </c>
      <c r="C7" s="99"/>
      <c r="D7" s="100"/>
      <c r="E7" s="100">
        <v>94230</v>
      </c>
      <c r="F7" s="100"/>
      <c r="G7" s="100"/>
      <c r="H7" s="82"/>
    </row>
    <row r="8" spans="1:8" s="3" customFormat="1" ht="12.75">
      <c r="A8" s="81">
        <v>641</v>
      </c>
      <c r="B8" s="100"/>
      <c r="C8" s="99">
        <v>100</v>
      </c>
      <c r="D8" s="100"/>
      <c r="E8" s="100"/>
      <c r="F8" s="100"/>
      <c r="G8" s="100"/>
      <c r="H8" s="82"/>
    </row>
    <row r="9" spans="1:8" s="3" customFormat="1" ht="12.75">
      <c r="A9" s="81">
        <v>652</v>
      </c>
      <c r="B9" s="100"/>
      <c r="C9" s="99"/>
      <c r="D9" s="100">
        <v>242500</v>
      </c>
      <c r="E9" s="100"/>
      <c r="F9" s="100"/>
      <c r="G9" s="100"/>
      <c r="H9" s="82"/>
    </row>
    <row r="10" spans="1:8" s="3" customFormat="1" ht="12.75">
      <c r="A10" s="81">
        <v>661</v>
      </c>
      <c r="B10" s="99"/>
      <c r="C10" s="99">
        <v>38000</v>
      </c>
      <c r="D10" s="99"/>
      <c r="E10" s="99"/>
      <c r="F10" s="99"/>
      <c r="G10" s="99"/>
      <c r="H10" s="83"/>
    </row>
    <row r="11" spans="1:8" s="3" customFormat="1" ht="12.75">
      <c r="A11" s="81">
        <v>671</v>
      </c>
      <c r="B11" s="99">
        <v>419000</v>
      </c>
      <c r="C11" s="99"/>
      <c r="D11" s="99"/>
      <c r="E11" s="99"/>
      <c r="F11" s="99"/>
      <c r="G11" s="99"/>
      <c r="H11" s="83"/>
    </row>
    <row r="12" spans="1:8" s="3" customFormat="1" ht="30" customHeight="1" thickBot="1">
      <c r="A12" s="76" t="s">
        <v>18</v>
      </c>
      <c r="B12" s="77">
        <f>SUM(B6:B11)</f>
        <v>424050</v>
      </c>
      <c r="C12" s="78">
        <f>SUM(C6:C11)</f>
        <v>38100</v>
      </c>
      <c r="D12" s="79">
        <f>SUM(D6:D11)</f>
        <v>242500</v>
      </c>
      <c r="E12" s="77">
        <f>SUM(E6:E11)</f>
        <v>4532530</v>
      </c>
      <c r="F12" s="77">
        <f>SUM(F6:F11)</f>
        <v>0</v>
      </c>
      <c r="G12" s="78">
        <v>0</v>
      </c>
      <c r="H12" s="80">
        <v>0</v>
      </c>
    </row>
    <row r="13" spans="1:8" s="3" customFormat="1" ht="28.5" customHeight="1" thickBot="1">
      <c r="A13" s="12" t="s">
        <v>47</v>
      </c>
      <c r="B13" s="124">
        <f>B12+C12+D12+E12+F12+G12+H12</f>
        <v>5237180</v>
      </c>
      <c r="C13" s="125"/>
      <c r="D13" s="125"/>
      <c r="E13" s="125"/>
      <c r="F13" s="125"/>
      <c r="G13" s="125"/>
      <c r="H13" s="126"/>
    </row>
    <row r="14" spans="1:8" ht="13.5" thickBot="1">
      <c r="A14" s="7"/>
      <c r="B14" s="7"/>
      <c r="C14" s="7"/>
      <c r="D14" s="8"/>
      <c r="E14" s="13"/>
      <c r="H14" s="11"/>
    </row>
    <row r="15" spans="1:8" ht="24" customHeight="1" thickBot="1">
      <c r="A15" s="67" t="s">
        <v>9</v>
      </c>
      <c r="B15" s="119" t="s">
        <v>74</v>
      </c>
      <c r="C15" s="120"/>
      <c r="D15" s="120"/>
      <c r="E15" s="120"/>
      <c r="F15" s="120"/>
      <c r="G15" s="120"/>
      <c r="H15" s="121"/>
    </row>
    <row r="16" spans="1:8" ht="76.5">
      <c r="A16" s="90" t="s">
        <v>10</v>
      </c>
      <c r="B16" s="73" t="s">
        <v>11</v>
      </c>
      <c r="C16" s="74" t="s">
        <v>12</v>
      </c>
      <c r="D16" s="74" t="s">
        <v>13</v>
      </c>
      <c r="E16" s="74" t="s">
        <v>14</v>
      </c>
      <c r="F16" s="74" t="s">
        <v>15</v>
      </c>
      <c r="G16" s="74" t="s">
        <v>16</v>
      </c>
      <c r="H16" s="75" t="s">
        <v>17</v>
      </c>
    </row>
    <row r="17" spans="1:8" ht="12.75">
      <c r="A17" s="81">
        <v>63</v>
      </c>
      <c r="B17" s="106">
        <v>5050</v>
      </c>
      <c r="C17" s="83"/>
      <c r="D17" s="91"/>
      <c r="E17" s="98">
        <v>4487330</v>
      </c>
      <c r="F17" s="82"/>
      <c r="G17" s="82"/>
      <c r="H17" s="82"/>
    </row>
    <row r="18" spans="1:8" ht="12.75">
      <c r="A18" s="81">
        <v>64</v>
      </c>
      <c r="B18" s="83"/>
      <c r="C18" s="83">
        <v>100</v>
      </c>
      <c r="D18" s="83"/>
      <c r="E18" s="83"/>
      <c r="F18" s="83"/>
      <c r="G18" s="83"/>
      <c r="H18" s="83"/>
    </row>
    <row r="19" spans="1:8" ht="12.75">
      <c r="A19" s="81">
        <v>65</v>
      </c>
      <c r="B19" s="83"/>
      <c r="C19" s="83"/>
      <c r="D19" s="83">
        <v>242500</v>
      </c>
      <c r="E19" s="83"/>
      <c r="F19" s="83"/>
      <c r="G19" s="83"/>
      <c r="H19" s="83"/>
    </row>
    <row r="20" spans="1:8" ht="13.5" customHeight="1">
      <c r="A20" s="81">
        <v>66</v>
      </c>
      <c r="B20" s="83"/>
      <c r="C20" s="83">
        <v>38000</v>
      </c>
      <c r="D20" s="83"/>
      <c r="E20" s="83"/>
      <c r="F20" s="83"/>
      <c r="G20" s="83"/>
      <c r="H20" s="83"/>
    </row>
    <row r="21" spans="1:8" ht="12.75">
      <c r="A21" s="81">
        <v>67</v>
      </c>
      <c r="B21" s="83">
        <v>419000</v>
      </c>
      <c r="C21" s="83"/>
      <c r="D21" s="83"/>
      <c r="E21" s="83"/>
      <c r="F21" s="83"/>
      <c r="G21" s="83"/>
      <c r="H21" s="83"/>
    </row>
    <row r="22" spans="1:8" ht="12.75">
      <c r="A22" s="81"/>
      <c r="B22" s="83"/>
      <c r="C22" s="83"/>
      <c r="D22" s="83"/>
      <c r="E22" s="83"/>
      <c r="F22" s="83"/>
      <c r="G22" s="83"/>
      <c r="H22" s="83"/>
    </row>
    <row r="23" spans="1:8" ht="12.75">
      <c r="A23" s="81"/>
      <c r="B23" s="83"/>
      <c r="C23" s="83"/>
      <c r="D23" s="83"/>
      <c r="E23" s="83"/>
      <c r="F23" s="83"/>
      <c r="G23" s="83"/>
      <c r="H23" s="83"/>
    </row>
    <row r="24" spans="1:8" ht="12.75">
      <c r="A24" s="81"/>
      <c r="B24" s="83"/>
      <c r="C24" s="83"/>
      <c r="D24" s="83"/>
      <c r="E24" s="83"/>
      <c r="F24" s="83"/>
      <c r="G24" s="83"/>
      <c r="H24" s="83"/>
    </row>
    <row r="25" spans="1:8" s="3" customFormat="1" ht="30" customHeight="1" thickBot="1">
      <c r="A25" s="76" t="s">
        <v>18</v>
      </c>
      <c r="B25" s="77">
        <f>SUM(B17:B24)</f>
        <v>424050</v>
      </c>
      <c r="C25" s="78">
        <f>SUM(C14:C24)</f>
        <v>38100</v>
      </c>
      <c r="D25" s="79">
        <f>SUM(D17:D24)</f>
        <v>242500</v>
      </c>
      <c r="E25" s="77">
        <f>SUM(E17:E24)</f>
        <v>4487330</v>
      </c>
      <c r="F25" s="77">
        <f>SUM(F17:F24)</f>
        <v>0</v>
      </c>
      <c r="G25" s="78">
        <v>0</v>
      </c>
      <c r="H25" s="80">
        <v>0</v>
      </c>
    </row>
    <row r="26" spans="1:8" s="3" customFormat="1" ht="28.5" customHeight="1" thickBot="1">
      <c r="A26" s="12" t="s">
        <v>75</v>
      </c>
      <c r="B26" s="124">
        <f>B25+C25+D25+E25+F25+G25+H25</f>
        <v>5191980</v>
      </c>
      <c r="C26" s="125"/>
      <c r="D26" s="125"/>
      <c r="E26" s="125"/>
      <c r="F26" s="125"/>
      <c r="G26" s="125"/>
      <c r="H26" s="126"/>
    </row>
    <row r="27" spans="4:5" ht="13.5" thickBot="1">
      <c r="D27" s="15"/>
      <c r="E27" s="16"/>
    </row>
    <row r="28" spans="1:8" ht="26.25" thickBot="1">
      <c r="A28" s="67" t="s">
        <v>9</v>
      </c>
      <c r="B28" s="119" t="s">
        <v>96</v>
      </c>
      <c r="C28" s="120"/>
      <c r="D28" s="120"/>
      <c r="E28" s="120"/>
      <c r="F28" s="120"/>
      <c r="G28" s="120"/>
      <c r="H28" s="121"/>
    </row>
    <row r="29" spans="1:8" ht="76.5">
      <c r="A29" s="90" t="s">
        <v>10</v>
      </c>
      <c r="B29" s="73" t="s">
        <v>11</v>
      </c>
      <c r="C29" s="74" t="s">
        <v>12</v>
      </c>
      <c r="D29" s="74" t="s">
        <v>13</v>
      </c>
      <c r="E29" s="74" t="s">
        <v>14</v>
      </c>
      <c r="F29" s="74" t="s">
        <v>15</v>
      </c>
      <c r="G29" s="74" t="s">
        <v>16</v>
      </c>
      <c r="H29" s="75" t="s">
        <v>17</v>
      </c>
    </row>
    <row r="30" spans="1:8" ht="12.75">
      <c r="A30" s="81">
        <v>63</v>
      </c>
      <c r="B30" s="106">
        <v>5050</v>
      </c>
      <c r="C30" s="83"/>
      <c r="D30" s="91"/>
      <c r="E30" s="98">
        <v>4487330</v>
      </c>
      <c r="F30" s="82"/>
      <c r="G30" s="82"/>
      <c r="H30" s="82"/>
    </row>
    <row r="31" spans="1:8" ht="12.75">
      <c r="A31" s="81">
        <v>64</v>
      </c>
      <c r="B31" s="83"/>
      <c r="C31" s="83">
        <v>100</v>
      </c>
      <c r="D31" s="92"/>
      <c r="E31" s="83"/>
      <c r="F31" s="83"/>
      <c r="G31" s="83"/>
      <c r="H31" s="83"/>
    </row>
    <row r="32" spans="1:8" ht="12.75">
      <c r="A32" s="81">
        <v>65</v>
      </c>
      <c r="B32" s="83"/>
      <c r="C32" s="83"/>
      <c r="D32" s="83">
        <v>242500</v>
      </c>
      <c r="E32" s="83"/>
      <c r="F32" s="83"/>
      <c r="G32" s="83"/>
      <c r="H32" s="83"/>
    </row>
    <row r="33" spans="1:8" ht="12.75">
      <c r="A33" s="81">
        <v>66</v>
      </c>
      <c r="B33" s="83"/>
      <c r="C33" s="83">
        <v>38000</v>
      </c>
      <c r="D33" s="83"/>
      <c r="E33" s="83"/>
      <c r="F33" s="83"/>
      <c r="G33" s="83"/>
      <c r="H33" s="83"/>
    </row>
    <row r="34" spans="1:8" ht="12.75">
      <c r="A34" s="81">
        <v>67</v>
      </c>
      <c r="B34" s="83">
        <v>419000</v>
      </c>
      <c r="C34" s="83"/>
      <c r="D34" s="83"/>
      <c r="E34" s="83"/>
      <c r="F34" s="83"/>
      <c r="G34" s="83"/>
      <c r="H34" s="83"/>
    </row>
    <row r="35" spans="1:8" ht="12.75" customHeight="1">
      <c r="A35" s="81"/>
      <c r="B35" s="83"/>
      <c r="C35" s="83"/>
      <c r="D35" s="83"/>
      <c r="E35" s="83"/>
      <c r="F35" s="83"/>
      <c r="G35" s="83"/>
      <c r="H35" s="83"/>
    </row>
    <row r="36" spans="1:8" ht="13.5" customHeight="1">
      <c r="A36" s="81"/>
      <c r="B36" s="83"/>
      <c r="C36" s="83"/>
      <c r="D36" s="83"/>
      <c r="E36" s="83"/>
      <c r="F36" s="83"/>
      <c r="G36" s="83"/>
      <c r="H36" s="83"/>
    </row>
    <row r="37" spans="1:8" ht="13.5" customHeight="1">
      <c r="A37" s="89"/>
      <c r="B37" s="83"/>
      <c r="C37" s="83"/>
      <c r="D37" s="83"/>
      <c r="E37" s="83"/>
      <c r="F37" s="83"/>
      <c r="G37" s="83"/>
      <c r="H37" s="83"/>
    </row>
    <row r="38" spans="1:8" ht="13.5" customHeight="1">
      <c r="A38" s="89"/>
      <c r="B38" s="83"/>
      <c r="C38" s="83"/>
      <c r="D38" s="83"/>
      <c r="E38" s="83"/>
      <c r="F38" s="83"/>
      <c r="G38" s="83"/>
      <c r="H38" s="83"/>
    </row>
    <row r="39" spans="1:8" s="3" customFormat="1" ht="30" customHeight="1" thickBot="1">
      <c r="A39" s="76" t="s">
        <v>18</v>
      </c>
      <c r="B39" s="77">
        <f>SUM(B30:B38)</f>
        <v>424050</v>
      </c>
      <c r="C39" s="117">
        <f>SUM(C30:C38)</f>
        <v>38100</v>
      </c>
      <c r="D39" s="79">
        <f>SUM(D30:D38)</f>
        <v>242500</v>
      </c>
      <c r="E39" s="77">
        <f>SUM(E30:E38)</f>
        <v>4487330</v>
      </c>
      <c r="F39" s="77">
        <f>SUM(F30:F38)</f>
        <v>0</v>
      </c>
      <c r="G39" s="78">
        <v>0</v>
      </c>
      <c r="H39" s="80">
        <v>0</v>
      </c>
    </row>
    <row r="40" spans="1:8" s="3" customFormat="1" ht="28.5" customHeight="1" thickBot="1">
      <c r="A40" s="12" t="s">
        <v>97</v>
      </c>
      <c r="B40" s="124">
        <f>B39+C39+D39+E39+F39+G39+H39</f>
        <v>5191980</v>
      </c>
      <c r="C40" s="125"/>
      <c r="D40" s="125"/>
      <c r="E40" s="125"/>
      <c r="F40" s="125"/>
      <c r="G40" s="125"/>
      <c r="H40" s="126"/>
    </row>
    <row r="41" spans="3:5" ht="13.5" customHeight="1">
      <c r="C41" s="17"/>
      <c r="D41" s="15"/>
      <c r="E41" s="18"/>
    </row>
    <row r="42" spans="3:5" ht="13.5" customHeight="1">
      <c r="C42" s="17"/>
      <c r="D42" s="19"/>
      <c r="E42" s="20"/>
    </row>
    <row r="43" spans="4:5" ht="13.5" customHeight="1">
      <c r="D43" s="21"/>
      <c r="E43" s="22"/>
    </row>
    <row r="44" spans="4:5" ht="13.5" customHeight="1">
      <c r="D44" s="23"/>
      <c r="E44" s="24"/>
    </row>
    <row r="45" spans="4:5" ht="13.5" customHeight="1">
      <c r="D45" s="15"/>
      <c r="E45" s="16"/>
    </row>
    <row r="46" spans="3:5" ht="28.5" customHeight="1">
      <c r="C46" s="17"/>
      <c r="D46" s="15"/>
      <c r="E46" s="25"/>
    </row>
    <row r="47" spans="3:5" ht="13.5" customHeight="1">
      <c r="C47" s="17"/>
      <c r="D47" s="15"/>
      <c r="E47" s="20"/>
    </row>
    <row r="48" spans="4:5" ht="13.5" customHeight="1">
      <c r="D48" s="15"/>
      <c r="E48" s="16"/>
    </row>
    <row r="49" spans="4:5" ht="13.5" customHeight="1">
      <c r="D49" s="15"/>
      <c r="E49" s="24"/>
    </row>
    <row r="50" spans="4:5" ht="13.5" customHeight="1">
      <c r="D50" s="15"/>
      <c r="E50" s="16"/>
    </row>
    <row r="51" spans="4:5" ht="22.5" customHeight="1">
      <c r="D51" s="15"/>
      <c r="E51" s="26"/>
    </row>
    <row r="52" spans="4:5" ht="13.5" customHeight="1">
      <c r="D52" s="21"/>
      <c r="E52" s="22"/>
    </row>
    <row r="53" spans="2:5" ht="13.5" customHeight="1">
      <c r="B53" s="17"/>
      <c r="D53" s="21"/>
      <c r="E53" s="27"/>
    </row>
    <row r="54" spans="3:5" ht="13.5" customHeight="1">
      <c r="C54" s="17"/>
      <c r="D54" s="21"/>
      <c r="E54" s="28"/>
    </row>
    <row r="55" spans="3:5" ht="13.5" customHeight="1">
      <c r="C55" s="17"/>
      <c r="D55" s="23"/>
      <c r="E55" s="20"/>
    </row>
    <row r="56" spans="4:5" ht="13.5" customHeight="1">
      <c r="D56" s="15"/>
      <c r="E56" s="16"/>
    </row>
    <row r="57" spans="2:5" ht="13.5" customHeight="1">
      <c r="B57" s="17"/>
      <c r="D57" s="15"/>
      <c r="E57" s="18"/>
    </row>
    <row r="58" spans="3:5" ht="13.5" customHeight="1">
      <c r="C58" s="17"/>
      <c r="D58" s="15"/>
      <c r="E58" s="27"/>
    </row>
    <row r="59" spans="3:5" ht="13.5" customHeight="1">
      <c r="C59" s="17"/>
      <c r="D59" s="23"/>
      <c r="E59" s="20"/>
    </row>
    <row r="60" spans="4:5" ht="13.5" customHeight="1">
      <c r="D60" s="21"/>
      <c r="E60" s="16"/>
    </row>
    <row r="61" spans="3:5" ht="13.5" customHeight="1">
      <c r="C61" s="17"/>
      <c r="D61" s="21"/>
      <c r="E61" s="27"/>
    </row>
    <row r="62" spans="4:5" ht="22.5" customHeight="1">
      <c r="D62" s="23"/>
      <c r="E62" s="26"/>
    </row>
    <row r="63" spans="4:5" ht="13.5" customHeight="1">
      <c r="D63" s="15"/>
      <c r="E63" s="16"/>
    </row>
    <row r="64" spans="4:5" ht="13.5" customHeight="1">
      <c r="D64" s="23"/>
      <c r="E64" s="20"/>
    </row>
    <row r="65" spans="4:5" ht="13.5" customHeight="1">
      <c r="D65" s="15"/>
      <c r="E65" s="16"/>
    </row>
    <row r="66" spans="4:5" ht="13.5" customHeight="1">
      <c r="D66" s="15"/>
      <c r="E66" s="16"/>
    </row>
    <row r="67" spans="1:5" ht="13.5" customHeight="1">
      <c r="A67" s="17"/>
      <c r="D67" s="29"/>
      <c r="E67" s="27"/>
    </row>
    <row r="68" spans="2:5" ht="13.5" customHeight="1">
      <c r="B68" s="17"/>
      <c r="C68" s="17"/>
      <c r="D68" s="30"/>
      <c r="E68" s="27"/>
    </row>
    <row r="69" spans="2:5" ht="13.5" customHeight="1">
      <c r="B69" s="17"/>
      <c r="C69" s="17"/>
      <c r="D69" s="30"/>
      <c r="E69" s="18"/>
    </row>
    <row r="70" spans="2:5" ht="13.5" customHeight="1">
      <c r="B70" s="17"/>
      <c r="C70" s="17"/>
      <c r="D70" s="23"/>
      <c r="E70" s="24"/>
    </row>
    <row r="71" spans="4:5" ht="12.75">
      <c r="D71" s="15"/>
      <c r="E71" s="16"/>
    </row>
    <row r="72" spans="2:5" ht="12.75">
      <c r="B72" s="17"/>
      <c r="D72" s="15"/>
      <c r="E72" s="27"/>
    </row>
    <row r="73" spans="3:5" ht="12.75">
      <c r="C73" s="17"/>
      <c r="D73" s="15"/>
      <c r="E73" s="18"/>
    </row>
    <row r="74" spans="3:5" ht="12.75">
      <c r="C74" s="17"/>
      <c r="D74" s="23"/>
      <c r="E74" s="20"/>
    </row>
    <row r="75" spans="4:5" ht="12.75">
      <c r="D75" s="15"/>
      <c r="E75" s="16"/>
    </row>
    <row r="76" spans="4:5" ht="12.75">
      <c r="D76" s="15"/>
      <c r="E76" s="16"/>
    </row>
    <row r="77" spans="4:5" ht="12.75">
      <c r="D77" s="31"/>
      <c r="E77" s="32"/>
    </row>
    <row r="78" spans="4:5" ht="12.75">
      <c r="D78" s="15"/>
      <c r="E78" s="16"/>
    </row>
    <row r="79" spans="4:5" ht="12.75">
      <c r="D79" s="15"/>
      <c r="E79" s="16"/>
    </row>
    <row r="80" spans="4:5" ht="12.75">
      <c r="D80" s="15"/>
      <c r="E80" s="16"/>
    </row>
    <row r="81" spans="4:5" ht="12.75">
      <c r="D81" s="23"/>
      <c r="E81" s="20"/>
    </row>
    <row r="82" spans="4:5" ht="12.75">
      <c r="D82" s="15"/>
      <c r="E82" s="16"/>
    </row>
    <row r="83" spans="4:5" ht="12.75">
      <c r="D83" s="23"/>
      <c r="E83" s="20"/>
    </row>
    <row r="84" spans="4:5" ht="12.75">
      <c r="D84" s="15"/>
      <c r="E84" s="16"/>
    </row>
    <row r="85" spans="4:5" ht="12.75">
      <c r="D85" s="15"/>
      <c r="E85" s="16"/>
    </row>
    <row r="86" spans="4:5" ht="12.75">
      <c r="D86" s="15"/>
      <c r="E86" s="16"/>
    </row>
    <row r="87" spans="4:5" ht="12.75">
      <c r="D87" s="15"/>
      <c r="E87" s="16"/>
    </row>
    <row r="88" spans="1:5" ht="28.5" customHeight="1">
      <c r="A88" s="33"/>
      <c r="B88" s="33"/>
      <c r="C88" s="33"/>
      <c r="D88" s="34"/>
      <c r="E88" s="35"/>
    </row>
    <row r="89" spans="3:5" ht="12.75">
      <c r="C89" s="17"/>
      <c r="D89" s="15"/>
      <c r="E89" s="18"/>
    </row>
    <row r="90" spans="4:5" ht="12.75">
      <c r="D90" s="36"/>
      <c r="E90" s="37"/>
    </row>
    <row r="91" spans="4:5" ht="12.75">
      <c r="D91" s="15"/>
      <c r="E91" s="16"/>
    </row>
    <row r="92" spans="4:5" ht="12.75">
      <c r="D92" s="31"/>
      <c r="E92" s="32"/>
    </row>
    <row r="93" spans="4:5" ht="12.75">
      <c r="D93" s="31"/>
      <c r="E93" s="32"/>
    </row>
    <row r="94" spans="4:5" ht="12.75">
      <c r="D94" s="15"/>
      <c r="E94" s="16"/>
    </row>
    <row r="95" spans="4:5" ht="12.75">
      <c r="D95" s="23"/>
      <c r="E95" s="20"/>
    </row>
    <row r="96" spans="4:5" ht="12.75">
      <c r="D96" s="15"/>
      <c r="E96" s="16"/>
    </row>
    <row r="97" spans="4:5" ht="12.75">
      <c r="D97" s="15"/>
      <c r="E97" s="16"/>
    </row>
    <row r="98" spans="4:5" ht="12.75">
      <c r="D98" s="23"/>
      <c r="E98" s="20"/>
    </row>
    <row r="99" spans="4:5" ht="12.75">
      <c r="D99" s="15"/>
      <c r="E99" s="16"/>
    </row>
    <row r="100" spans="4:5" ht="12.75">
      <c r="D100" s="31"/>
      <c r="E100" s="32"/>
    </row>
    <row r="101" spans="4:5" ht="12.75">
      <c r="D101" s="23"/>
      <c r="E101" s="37"/>
    </row>
    <row r="102" spans="4:5" ht="12.75">
      <c r="D102" s="21"/>
      <c r="E102" s="32"/>
    </row>
    <row r="103" spans="4:5" ht="12.75">
      <c r="D103" s="23"/>
      <c r="E103" s="20"/>
    </row>
    <row r="104" spans="4:5" ht="12.75">
      <c r="D104" s="15"/>
      <c r="E104" s="16"/>
    </row>
    <row r="105" spans="3:5" ht="12.75">
      <c r="C105" s="17"/>
      <c r="D105" s="15"/>
      <c r="E105" s="18"/>
    </row>
    <row r="106" spans="4:5" ht="12.75">
      <c r="D106" s="21"/>
      <c r="E106" s="20"/>
    </row>
    <row r="107" spans="4:5" ht="12.75">
      <c r="D107" s="21"/>
      <c r="E107" s="32"/>
    </row>
    <row r="108" spans="3:5" ht="12.75">
      <c r="C108" s="17"/>
      <c r="D108" s="21"/>
      <c r="E108" s="38"/>
    </row>
    <row r="109" spans="3:5" ht="12.75">
      <c r="C109" s="17"/>
      <c r="D109" s="23"/>
      <c r="E109" s="24"/>
    </row>
    <row r="110" spans="4:5" ht="12.75">
      <c r="D110" s="15"/>
      <c r="E110" s="16"/>
    </row>
    <row r="111" spans="4:5" ht="12.75">
      <c r="D111" s="36"/>
      <c r="E111" s="39"/>
    </row>
    <row r="112" spans="4:5" ht="11.25" customHeight="1">
      <c r="D112" s="31"/>
      <c r="E112" s="32"/>
    </row>
    <row r="113" spans="2:5" ht="24" customHeight="1">
      <c r="B113" s="17"/>
      <c r="D113" s="31"/>
      <c r="E113" s="40"/>
    </row>
    <row r="114" spans="3:5" ht="15" customHeight="1">
      <c r="C114" s="17"/>
      <c r="D114" s="31"/>
      <c r="E114" s="40"/>
    </row>
    <row r="115" spans="4:5" ht="11.25" customHeight="1">
      <c r="D115" s="36"/>
      <c r="E115" s="37"/>
    </row>
    <row r="116" spans="4:5" ht="12.75">
      <c r="D116" s="31"/>
      <c r="E116" s="32"/>
    </row>
    <row r="117" spans="2:5" ht="13.5" customHeight="1">
      <c r="B117" s="17"/>
      <c r="D117" s="31"/>
      <c r="E117" s="41"/>
    </row>
    <row r="118" spans="3:5" ht="12.75" customHeight="1">
      <c r="C118" s="17"/>
      <c r="D118" s="31"/>
      <c r="E118" s="18"/>
    </row>
    <row r="119" spans="3:5" ht="12.75" customHeight="1">
      <c r="C119" s="17"/>
      <c r="D119" s="23"/>
      <c r="E119" s="24"/>
    </row>
    <row r="120" spans="4:5" ht="12.75">
      <c r="D120" s="15"/>
      <c r="E120" s="16"/>
    </row>
    <row r="121" spans="3:5" ht="12.75">
      <c r="C121" s="17"/>
      <c r="D121" s="15"/>
      <c r="E121" s="38"/>
    </row>
    <row r="122" spans="4:5" ht="12.75">
      <c r="D122" s="36"/>
      <c r="E122" s="37"/>
    </row>
    <row r="123" spans="4:5" ht="12.75">
      <c r="D123" s="31"/>
      <c r="E123" s="32"/>
    </row>
    <row r="124" spans="4:5" ht="12.75">
      <c r="D124" s="15"/>
      <c r="E124" s="16"/>
    </row>
    <row r="125" spans="1:5" ht="19.5" customHeight="1">
      <c r="A125" s="42"/>
      <c r="B125" s="7"/>
      <c r="C125" s="7"/>
      <c r="D125" s="7"/>
      <c r="E125" s="27"/>
    </row>
    <row r="126" spans="1:5" ht="15" customHeight="1">
      <c r="A126" s="17"/>
      <c r="D126" s="29"/>
      <c r="E126" s="27"/>
    </row>
    <row r="127" spans="1:5" ht="12.75">
      <c r="A127" s="17"/>
      <c r="B127" s="17"/>
      <c r="D127" s="29"/>
      <c r="E127" s="18"/>
    </row>
    <row r="128" spans="3:5" ht="12.75">
      <c r="C128" s="17"/>
      <c r="D128" s="15"/>
      <c r="E128" s="27"/>
    </row>
    <row r="129" spans="4:5" ht="12.75">
      <c r="D129" s="19"/>
      <c r="E129" s="20"/>
    </row>
    <row r="130" spans="2:5" ht="12.75">
      <c r="B130" s="17"/>
      <c r="D130" s="15"/>
      <c r="E130" s="18"/>
    </row>
    <row r="131" spans="3:5" ht="12.75">
      <c r="C131" s="17"/>
      <c r="D131" s="15"/>
      <c r="E131" s="18"/>
    </row>
    <row r="132" spans="4:5" ht="12.75">
      <c r="D132" s="23"/>
      <c r="E132" s="24"/>
    </row>
    <row r="133" spans="3:5" ht="22.5" customHeight="1">
      <c r="C133" s="17"/>
      <c r="D133" s="15"/>
      <c r="E133" s="25"/>
    </row>
    <row r="134" spans="4:5" ht="12.75">
      <c r="D134" s="15"/>
      <c r="E134" s="24"/>
    </row>
    <row r="135" spans="2:5" ht="12.75">
      <c r="B135" s="17"/>
      <c r="D135" s="21"/>
      <c r="E135" s="27"/>
    </row>
    <row r="136" spans="3:5" ht="12.75">
      <c r="C136" s="17"/>
      <c r="D136" s="21"/>
      <c r="E136" s="28"/>
    </row>
    <row r="137" spans="4:5" ht="12.75">
      <c r="D137" s="23"/>
      <c r="E137" s="20"/>
    </row>
    <row r="138" spans="1:5" ht="13.5" customHeight="1">
      <c r="A138" s="17"/>
      <c r="D138" s="29"/>
      <c r="E138" s="27"/>
    </row>
    <row r="139" spans="2:5" ht="13.5" customHeight="1">
      <c r="B139" s="17"/>
      <c r="D139" s="15"/>
      <c r="E139" s="27"/>
    </row>
    <row r="140" spans="3:5" ht="13.5" customHeight="1">
      <c r="C140" s="17"/>
      <c r="D140" s="15"/>
      <c r="E140" s="18"/>
    </row>
    <row r="141" spans="3:5" ht="12.75">
      <c r="C141" s="17"/>
      <c r="D141" s="23"/>
      <c r="E141" s="20"/>
    </row>
    <row r="142" spans="3:5" ht="12.75">
      <c r="C142" s="17"/>
      <c r="D142" s="15"/>
      <c r="E142" s="18"/>
    </row>
    <row r="143" spans="4:5" ht="12.75">
      <c r="D143" s="36"/>
      <c r="E143" s="37"/>
    </row>
    <row r="144" spans="3:5" ht="12.75">
      <c r="C144" s="17"/>
      <c r="D144" s="21"/>
      <c r="E144" s="38"/>
    </row>
    <row r="145" spans="3:5" ht="12.75">
      <c r="C145" s="17"/>
      <c r="D145" s="23"/>
      <c r="E145" s="24"/>
    </row>
    <row r="146" spans="4:5" ht="12.75">
      <c r="D146" s="36"/>
      <c r="E146" s="43"/>
    </row>
    <row r="147" spans="2:5" ht="12.75">
      <c r="B147" s="17"/>
      <c r="D147" s="31"/>
      <c r="E147" s="41"/>
    </row>
    <row r="148" spans="3:5" ht="12.75">
      <c r="C148" s="17"/>
      <c r="D148" s="31"/>
      <c r="E148" s="18"/>
    </row>
    <row r="149" spans="3:5" ht="12.75">
      <c r="C149" s="17"/>
      <c r="D149" s="23"/>
      <c r="E149" s="24"/>
    </row>
    <row r="150" spans="3:5" ht="12.75">
      <c r="C150" s="17"/>
      <c r="D150" s="23"/>
      <c r="E150" s="24"/>
    </row>
    <row r="151" spans="4:5" ht="12.75">
      <c r="D151" s="15"/>
      <c r="E151" s="16"/>
    </row>
    <row r="152" spans="1:5" s="44" customFormat="1" ht="18" customHeight="1">
      <c r="A152" s="122"/>
      <c r="B152" s="123"/>
      <c r="C152" s="123"/>
      <c r="D152" s="123"/>
      <c r="E152" s="123"/>
    </row>
    <row r="153" spans="1:5" ht="28.5" customHeight="1">
      <c r="A153" s="33"/>
      <c r="B153" s="33"/>
      <c r="C153" s="33"/>
      <c r="D153" s="34"/>
      <c r="E153" s="35"/>
    </row>
    <row r="155" spans="1:5" ht="15.75">
      <c r="A155" s="46"/>
      <c r="B155" s="17"/>
      <c r="C155" s="17"/>
      <c r="D155" s="47"/>
      <c r="E155" s="6"/>
    </row>
    <row r="156" spans="1:5" ht="12.75">
      <c r="A156" s="17"/>
      <c r="B156" s="17"/>
      <c r="C156" s="17"/>
      <c r="D156" s="47"/>
      <c r="E156" s="6"/>
    </row>
    <row r="157" spans="1:5" ht="17.25" customHeight="1">
      <c r="A157" s="17"/>
      <c r="B157" s="17"/>
      <c r="C157" s="17"/>
      <c r="D157" s="47"/>
      <c r="E157" s="6"/>
    </row>
    <row r="158" spans="1:5" ht="13.5" customHeight="1">
      <c r="A158" s="17"/>
      <c r="B158" s="17"/>
      <c r="C158" s="17"/>
      <c r="D158" s="47"/>
      <c r="E158" s="6"/>
    </row>
    <row r="159" spans="1:5" ht="12.75">
      <c r="A159" s="17"/>
      <c r="B159" s="17"/>
      <c r="C159" s="17"/>
      <c r="D159" s="47"/>
      <c r="E159" s="6"/>
    </row>
    <row r="160" spans="1:3" ht="12.75">
      <c r="A160" s="17"/>
      <c r="B160" s="17"/>
      <c r="C160" s="17"/>
    </row>
    <row r="161" spans="1:5" ht="12.75">
      <c r="A161" s="17"/>
      <c r="B161" s="17"/>
      <c r="C161" s="17"/>
      <c r="D161" s="47"/>
      <c r="E161" s="6"/>
    </row>
    <row r="162" spans="1:5" ht="12.75">
      <c r="A162" s="17"/>
      <c r="B162" s="17"/>
      <c r="C162" s="17"/>
      <c r="D162" s="47"/>
      <c r="E162" s="48"/>
    </row>
    <row r="163" spans="1:5" ht="12.75">
      <c r="A163" s="17"/>
      <c r="B163" s="17"/>
      <c r="C163" s="17"/>
      <c r="D163" s="47"/>
      <c r="E163" s="6"/>
    </row>
    <row r="164" spans="1:5" ht="22.5" customHeight="1">
      <c r="A164" s="17"/>
      <c r="B164" s="17"/>
      <c r="C164" s="17"/>
      <c r="D164" s="47"/>
      <c r="E164" s="25"/>
    </row>
    <row r="165" spans="4:5" ht="22.5" customHeight="1">
      <c r="D165" s="23"/>
      <c r="E165" s="26"/>
    </row>
  </sheetData>
  <sheetProtection/>
  <mergeCells count="8">
    <mergeCell ref="B28:H28"/>
    <mergeCell ref="A152:E152"/>
    <mergeCell ref="B4:H4"/>
    <mergeCell ref="B40:H40"/>
    <mergeCell ref="A1:H1"/>
    <mergeCell ref="B13:H13"/>
    <mergeCell ref="B15:H15"/>
    <mergeCell ref="B26:H2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3" max="8" man="1"/>
    <brk id="86" max="9" man="1"/>
    <brk id="150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4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11.421875" style="63" bestFit="1" customWidth="1"/>
    <col min="2" max="2" width="34.421875" style="64" customWidth="1"/>
    <col min="3" max="3" width="14.28125" style="4" customWidth="1"/>
    <col min="4" max="4" width="11.421875" style="4" bestFit="1" customWidth="1"/>
    <col min="5" max="5" width="12.421875" style="4" bestFit="1" customWidth="1"/>
    <col min="6" max="6" width="14.140625" style="4" bestFit="1" customWidth="1"/>
    <col min="7" max="7" width="9.28125" style="4" customWidth="1"/>
    <col min="8" max="8" width="7.57421875" style="4" bestFit="1" customWidth="1"/>
    <col min="9" max="9" width="14.28125" style="4" customWidth="1"/>
    <col min="10" max="10" width="10.00390625" style="4" bestFit="1" customWidth="1"/>
    <col min="11" max="12" width="12.28125" style="4" bestFit="1" customWidth="1"/>
    <col min="13" max="16384" width="11.421875" style="1" customWidth="1"/>
  </cols>
  <sheetData>
    <row r="1" spans="1:12" ht="24" customHeight="1">
      <c r="A1" s="128" t="s">
        <v>19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20.2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71"/>
    </row>
    <row r="3" spans="1:12" s="6" customFormat="1" ht="67.5">
      <c r="A3" s="101" t="s">
        <v>20</v>
      </c>
      <c r="B3" s="102" t="s">
        <v>21</v>
      </c>
      <c r="C3" s="5" t="s">
        <v>114</v>
      </c>
      <c r="D3" s="65" t="s">
        <v>11</v>
      </c>
      <c r="E3" s="65" t="s">
        <v>12</v>
      </c>
      <c r="F3" s="65" t="s">
        <v>13</v>
      </c>
      <c r="G3" s="65" t="s">
        <v>14</v>
      </c>
      <c r="H3" s="65" t="s">
        <v>22</v>
      </c>
      <c r="I3" s="65" t="s">
        <v>16</v>
      </c>
      <c r="J3" s="65" t="s">
        <v>17</v>
      </c>
      <c r="K3" s="5" t="s">
        <v>76</v>
      </c>
      <c r="L3" s="5" t="s">
        <v>98</v>
      </c>
    </row>
    <row r="4" spans="1:12" ht="12.75">
      <c r="A4" s="93"/>
      <c r="B4" s="94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s="6" customFormat="1" ht="12.75">
      <c r="A5" s="93"/>
      <c r="B5" s="96" t="s">
        <v>43</v>
      </c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2" ht="12.75">
      <c r="A6" s="93"/>
      <c r="B6" s="94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2" s="6" customFormat="1" ht="12.75">
      <c r="A7" s="93"/>
      <c r="B7" s="84" t="s">
        <v>83</v>
      </c>
      <c r="C7" s="97"/>
      <c r="D7" s="118" t="s">
        <v>103</v>
      </c>
      <c r="E7" s="97"/>
      <c r="F7" s="97"/>
      <c r="G7" s="97"/>
      <c r="H7" s="97"/>
      <c r="I7" s="97"/>
      <c r="J7" s="97"/>
      <c r="K7" s="97"/>
      <c r="L7" s="97"/>
    </row>
    <row r="8" spans="1:12" s="6" customFormat="1" ht="12.75" customHeight="1">
      <c r="A8" s="85" t="s">
        <v>42</v>
      </c>
      <c r="B8" s="84" t="s">
        <v>91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s="6" customFormat="1" ht="12.75">
      <c r="A9" s="93">
        <v>3</v>
      </c>
      <c r="B9" s="84" t="s">
        <v>23</v>
      </c>
      <c r="C9" s="88">
        <f>C10+C17+C46</f>
        <v>419000</v>
      </c>
      <c r="D9" s="88">
        <f>D10+D17+D46</f>
        <v>419000</v>
      </c>
      <c r="E9" s="88"/>
      <c r="F9" s="88"/>
      <c r="G9" s="88"/>
      <c r="H9" s="88"/>
      <c r="I9" s="88">
        <f>I10+I17+I46</f>
        <v>0</v>
      </c>
      <c r="J9" s="88">
        <f>J10+J17+J46</f>
        <v>0</v>
      </c>
      <c r="K9" s="88">
        <f>K10+K17+K46</f>
        <v>419000</v>
      </c>
      <c r="L9" s="88">
        <f>L10+L17+L46</f>
        <v>419000</v>
      </c>
    </row>
    <row r="10" spans="1:12" s="6" customFormat="1" ht="12.75">
      <c r="A10" s="93">
        <v>31</v>
      </c>
      <c r="B10" s="84" t="s">
        <v>24</v>
      </c>
      <c r="C10" s="88">
        <f>SUM(C11+C13+C15)</f>
        <v>0</v>
      </c>
      <c r="D10" s="88">
        <f>SUM(D11+D13+D15)</f>
        <v>0</v>
      </c>
      <c r="E10" s="88"/>
      <c r="F10" s="88"/>
      <c r="G10" s="88"/>
      <c r="H10" s="88"/>
      <c r="I10" s="88">
        <f>SUM(I11+I13+I15)</f>
        <v>0</v>
      </c>
      <c r="J10" s="88">
        <f>SUM(J11+J13+J15)</f>
        <v>0</v>
      </c>
      <c r="K10" s="88">
        <v>0</v>
      </c>
      <c r="L10" s="88"/>
    </row>
    <row r="11" spans="1:12" ht="12.75">
      <c r="A11" s="93">
        <v>311</v>
      </c>
      <c r="B11" s="84" t="s">
        <v>25</v>
      </c>
      <c r="C11" s="88">
        <f aca="true" t="shared" si="0" ref="C11:C16">SUM(D11+E11+F11+G11+H11+I11+J11)</f>
        <v>0</v>
      </c>
      <c r="D11" s="88">
        <f>D12</f>
        <v>0</v>
      </c>
      <c r="E11" s="88"/>
      <c r="F11" s="88"/>
      <c r="G11" s="88"/>
      <c r="H11" s="88"/>
      <c r="I11" s="88">
        <f>I12</f>
        <v>0</v>
      </c>
      <c r="J11" s="88">
        <f>J12</f>
        <v>0</v>
      </c>
      <c r="K11" s="88"/>
      <c r="L11" s="88"/>
    </row>
    <row r="12" spans="1:12" ht="12.75">
      <c r="A12" s="86">
        <v>3111</v>
      </c>
      <c r="B12" s="94" t="s">
        <v>25</v>
      </c>
      <c r="C12" s="88">
        <f t="shared" si="0"/>
        <v>0</v>
      </c>
      <c r="D12" s="87"/>
      <c r="E12" s="95"/>
      <c r="F12" s="87"/>
      <c r="G12" s="87"/>
      <c r="H12" s="95"/>
      <c r="I12" s="95"/>
      <c r="J12" s="95"/>
      <c r="K12" s="95"/>
      <c r="L12" s="95"/>
    </row>
    <row r="13" spans="1:12" ht="12.75">
      <c r="A13" s="93">
        <v>312</v>
      </c>
      <c r="B13" s="84" t="s">
        <v>26</v>
      </c>
      <c r="C13" s="88">
        <f t="shared" si="0"/>
        <v>0</v>
      </c>
      <c r="D13" s="88">
        <f>D14</f>
        <v>0</v>
      </c>
      <c r="E13" s="88"/>
      <c r="F13" s="88"/>
      <c r="G13" s="88"/>
      <c r="H13" s="88"/>
      <c r="I13" s="88">
        <f>I14</f>
        <v>0</v>
      </c>
      <c r="J13" s="88">
        <f>J14</f>
        <v>0</v>
      </c>
      <c r="K13" s="95"/>
      <c r="L13" s="95"/>
    </row>
    <row r="14" spans="1:12" ht="12.75">
      <c r="A14" s="86">
        <v>3121</v>
      </c>
      <c r="B14" s="94" t="s">
        <v>26</v>
      </c>
      <c r="C14" s="88">
        <f t="shared" si="0"/>
        <v>0</v>
      </c>
      <c r="D14" s="95"/>
      <c r="E14" s="95"/>
      <c r="F14" s="95"/>
      <c r="G14" s="87"/>
      <c r="H14" s="95"/>
      <c r="I14" s="95"/>
      <c r="J14" s="95"/>
      <c r="K14" s="95"/>
      <c r="L14" s="95"/>
    </row>
    <row r="15" spans="1:12" ht="12.75">
      <c r="A15" s="93">
        <v>313</v>
      </c>
      <c r="B15" s="84" t="s">
        <v>27</v>
      </c>
      <c r="C15" s="88">
        <f t="shared" si="0"/>
        <v>0</v>
      </c>
      <c r="D15" s="88">
        <f>D16</f>
        <v>0</v>
      </c>
      <c r="E15" s="88"/>
      <c r="F15" s="88"/>
      <c r="G15" s="88"/>
      <c r="H15" s="88"/>
      <c r="I15" s="88">
        <f>I16</f>
        <v>0</v>
      </c>
      <c r="J15" s="88">
        <f>J16</f>
        <v>0</v>
      </c>
      <c r="K15" s="88"/>
      <c r="L15" s="88"/>
    </row>
    <row r="16" spans="1:12" ht="12.75">
      <c r="A16" s="86">
        <v>3132</v>
      </c>
      <c r="B16" s="94" t="s">
        <v>89</v>
      </c>
      <c r="C16" s="88">
        <f t="shared" si="0"/>
        <v>0</v>
      </c>
      <c r="D16" s="88">
        <v>0</v>
      </c>
      <c r="E16" s="95"/>
      <c r="F16" s="87"/>
      <c r="G16" s="87"/>
      <c r="H16" s="95"/>
      <c r="I16" s="95"/>
      <c r="J16" s="95"/>
      <c r="K16" s="95"/>
      <c r="L16" s="95"/>
    </row>
    <row r="17" spans="1:12" s="6" customFormat="1" ht="12.75">
      <c r="A17" s="93">
        <v>32</v>
      </c>
      <c r="B17" s="84" t="s">
        <v>28</v>
      </c>
      <c r="C17" s="88">
        <f>SUM(C18+C23+C30+C40+C41)</f>
        <v>415700</v>
      </c>
      <c r="D17" s="88">
        <f aca="true" t="shared" si="1" ref="D17:J17">SUM(D18+D23+D30+D40+D41)</f>
        <v>415700</v>
      </c>
      <c r="E17" s="88"/>
      <c r="F17" s="88"/>
      <c r="G17" s="88"/>
      <c r="H17" s="88"/>
      <c r="I17" s="88">
        <f t="shared" si="1"/>
        <v>0</v>
      </c>
      <c r="J17" s="88">
        <f t="shared" si="1"/>
        <v>0</v>
      </c>
      <c r="K17" s="88">
        <v>415700</v>
      </c>
      <c r="L17" s="88">
        <v>415700</v>
      </c>
    </row>
    <row r="18" spans="1:12" ht="12.75">
      <c r="A18" s="93">
        <v>321</v>
      </c>
      <c r="B18" s="84" t="s">
        <v>29</v>
      </c>
      <c r="C18" s="88">
        <f aca="true" t="shared" si="2" ref="C18:C29">SUM(D18+E18+F18+G18+H18+I18+J18)</f>
        <v>34500</v>
      </c>
      <c r="D18" s="88">
        <v>34500</v>
      </c>
      <c r="E18" s="88"/>
      <c r="F18" s="88"/>
      <c r="G18" s="88"/>
      <c r="H18" s="88"/>
      <c r="I18" s="88">
        <f>SUM(I19:I22)</f>
        <v>0</v>
      </c>
      <c r="J18" s="88">
        <f>SUM(J19:J22)</f>
        <v>0</v>
      </c>
      <c r="K18" s="88">
        <v>0</v>
      </c>
      <c r="L18" s="88">
        <v>0</v>
      </c>
    </row>
    <row r="19" spans="1:12" ht="12.75">
      <c r="A19" s="86">
        <v>3211</v>
      </c>
      <c r="B19" s="94" t="s">
        <v>51</v>
      </c>
      <c r="C19" s="88">
        <f t="shared" si="2"/>
        <v>0</v>
      </c>
      <c r="D19" s="87"/>
      <c r="E19" s="95"/>
      <c r="F19" s="95"/>
      <c r="G19" s="87"/>
      <c r="H19" s="95"/>
      <c r="I19" s="95"/>
      <c r="J19" s="95"/>
      <c r="K19" s="95"/>
      <c r="L19" s="95"/>
    </row>
    <row r="20" spans="1:12" ht="25.5">
      <c r="A20" s="86">
        <v>3212</v>
      </c>
      <c r="B20" s="94" t="s">
        <v>54</v>
      </c>
      <c r="C20" s="88">
        <f t="shared" si="2"/>
        <v>0</v>
      </c>
      <c r="D20" s="87"/>
      <c r="E20" s="95"/>
      <c r="F20" s="95"/>
      <c r="G20" s="87"/>
      <c r="H20" s="95"/>
      <c r="I20" s="95"/>
      <c r="J20" s="95"/>
      <c r="K20" s="95"/>
      <c r="L20" s="95"/>
    </row>
    <row r="21" spans="1:12" ht="12.75">
      <c r="A21" s="86">
        <v>3213</v>
      </c>
      <c r="B21" s="94" t="s">
        <v>52</v>
      </c>
      <c r="C21" s="88">
        <f t="shared" si="2"/>
        <v>0</v>
      </c>
      <c r="D21" s="87"/>
      <c r="E21" s="95"/>
      <c r="F21" s="95"/>
      <c r="G21" s="87"/>
      <c r="H21" s="95"/>
      <c r="I21" s="95"/>
      <c r="J21" s="95"/>
      <c r="K21" s="95"/>
      <c r="L21" s="95"/>
    </row>
    <row r="22" spans="1:12" ht="12.75">
      <c r="A22" s="86">
        <v>3214</v>
      </c>
      <c r="B22" s="94" t="s">
        <v>53</v>
      </c>
      <c r="C22" s="88">
        <f t="shared" si="2"/>
        <v>0</v>
      </c>
      <c r="D22" s="87"/>
      <c r="E22" s="95"/>
      <c r="F22" s="95"/>
      <c r="G22" s="87"/>
      <c r="H22" s="95"/>
      <c r="I22" s="95"/>
      <c r="J22" s="95"/>
      <c r="K22" s="95"/>
      <c r="L22" s="95"/>
    </row>
    <row r="23" spans="1:12" ht="12.75">
      <c r="A23" s="93">
        <v>322</v>
      </c>
      <c r="B23" s="84" t="s">
        <v>30</v>
      </c>
      <c r="C23" s="88">
        <f t="shared" si="2"/>
        <v>261800</v>
      </c>
      <c r="D23" s="88">
        <v>261800</v>
      </c>
      <c r="E23" s="88"/>
      <c r="F23" s="88"/>
      <c r="G23" s="88"/>
      <c r="H23" s="88"/>
      <c r="I23" s="88">
        <f>SUM(I24:I29)</f>
        <v>0</v>
      </c>
      <c r="J23" s="88">
        <f>SUM(J24:J29)</f>
        <v>0</v>
      </c>
      <c r="K23" s="88">
        <v>0</v>
      </c>
      <c r="L23" s="88">
        <v>0</v>
      </c>
    </row>
    <row r="24" spans="1:12" ht="14.25" customHeight="1">
      <c r="A24" s="86">
        <v>3221</v>
      </c>
      <c r="B24" s="94" t="s">
        <v>55</v>
      </c>
      <c r="C24" s="88">
        <f t="shared" si="2"/>
        <v>0</v>
      </c>
      <c r="D24" s="87"/>
      <c r="E24" s="87"/>
      <c r="F24" s="87"/>
      <c r="G24" s="87"/>
      <c r="H24" s="87"/>
      <c r="I24" s="95"/>
      <c r="J24" s="95"/>
      <c r="K24" s="95"/>
      <c r="L24" s="95"/>
    </row>
    <row r="25" spans="1:12" ht="12.75">
      <c r="A25" s="86">
        <v>3222</v>
      </c>
      <c r="B25" s="94" t="s">
        <v>56</v>
      </c>
      <c r="C25" s="88">
        <f t="shared" si="2"/>
        <v>0</v>
      </c>
      <c r="D25" s="87"/>
      <c r="E25" s="87"/>
      <c r="F25" s="87"/>
      <c r="G25" s="87"/>
      <c r="H25" s="87"/>
      <c r="I25" s="95"/>
      <c r="J25" s="95"/>
      <c r="K25" s="95"/>
      <c r="L25" s="95"/>
    </row>
    <row r="26" spans="1:12" ht="12.75">
      <c r="A26" s="86">
        <v>3223</v>
      </c>
      <c r="B26" s="94" t="s">
        <v>57</v>
      </c>
      <c r="C26" s="88">
        <f t="shared" si="2"/>
        <v>0</v>
      </c>
      <c r="D26" s="87"/>
      <c r="E26" s="87"/>
      <c r="F26" s="87"/>
      <c r="G26" s="87"/>
      <c r="H26" s="87"/>
      <c r="I26" s="95"/>
      <c r="J26" s="95"/>
      <c r="K26" s="95"/>
      <c r="L26" s="95"/>
    </row>
    <row r="27" spans="1:12" ht="14.25" customHeight="1">
      <c r="A27" s="86">
        <v>3224</v>
      </c>
      <c r="B27" s="94" t="s">
        <v>58</v>
      </c>
      <c r="C27" s="88">
        <f t="shared" si="2"/>
        <v>0</v>
      </c>
      <c r="D27" s="87"/>
      <c r="E27" s="87"/>
      <c r="F27" s="87"/>
      <c r="G27" s="87"/>
      <c r="H27" s="87"/>
      <c r="I27" s="95"/>
      <c r="J27" s="95"/>
      <c r="K27" s="95"/>
      <c r="L27" s="95"/>
    </row>
    <row r="28" spans="1:12" ht="12.75">
      <c r="A28" s="86">
        <v>3225</v>
      </c>
      <c r="B28" s="94" t="s">
        <v>59</v>
      </c>
      <c r="C28" s="88">
        <f t="shared" si="2"/>
        <v>0</v>
      </c>
      <c r="D28" s="87"/>
      <c r="E28" s="87"/>
      <c r="F28" s="87"/>
      <c r="G28" s="87"/>
      <c r="H28" s="87"/>
      <c r="I28" s="95"/>
      <c r="J28" s="95"/>
      <c r="K28" s="95"/>
      <c r="L28" s="95"/>
    </row>
    <row r="29" spans="1:12" ht="13.5" customHeight="1">
      <c r="A29" s="86">
        <v>3227</v>
      </c>
      <c r="B29" s="94" t="s">
        <v>60</v>
      </c>
      <c r="C29" s="88">
        <f t="shared" si="2"/>
        <v>0</v>
      </c>
      <c r="D29" s="87"/>
      <c r="E29" s="87"/>
      <c r="F29" s="87"/>
      <c r="G29" s="87"/>
      <c r="H29" s="87"/>
      <c r="I29" s="95"/>
      <c r="J29" s="95"/>
      <c r="K29" s="95"/>
      <c r="L29" s="95"/>
    </row>
    <row r="30" spans="1:12" ht="12.75">
      <c r="A30" s="93">
        <v>323</v>
      </c>
      <c r="B30" s="84" t="s">
        <v>31</v>
      </c>
      <c r="C30" s="88">
        <f>SUM(D30+E30+F30+G30+H30+I30+J30)</f>
        <v>104050</v>
      </c>
      <c r="D30" s="88">
        <v>104050</v>
      </c>
      <c r="E30" s="88"/>
      <c r="F30" s="88"/>
      <c r="G30" s="88"/>
      <c r="H30" s="88"/>
      <c r="I30" s="88">
        <f>SUM(I31:I39)</f>
        <v>0</v>
      </c>
      <c r="J30" s="88">
        <f>SUM(J31:J39)</f>
        <v>0</v>
      </c>
      <c r="K30" s="88">
        <v>0</v>
      </c>
      <c r="L30" s="88">
        <v>0</v>
      </c>
    </row>
    <row r="31" spans="1:12" ht="12.75">
      <c r="A31" s="86">
        <v>3231</v>
      </c>
      <c r="B31" s="94" t="s">
        <v>61</v>
      </c>
      <c r="C31" s="88">
        <f aca="true" t="shared" si="3" ref="C31:C45">SUM(D31+E31+F31+G31+H31+I31+J31)</f>
        <v>0</v>
      </c>
      <c r="D31" s="87"/>
      <c r="E31" s="87"/>
      <c r="F31" s="87"/>
      <c r="G31" s="87"/>
      <c r="H31" s="95"/>
      <c r="I31" s="95"/>
      <c r="J31" s="95"/>
      <c r="K31" s="95"/>
      <c r="L31" s="95"/>
    </row>
    <row r="32" spans="1:12" ht="12.75">
      <c r="A32" s="86">
        <v>3232</v>
      </c>
      <c r="B32" s="94" t="s">
        <v>62</v>
      </c>
      <c r="C32" s="88">
        <f t="shared" si="3"/>
        <v>0</v>
      </c>
      <c r="D32" s="87"/>
      <c r="E32" s="87"/>
      <c r="F32" s="87"/>
      <c r="G32" s="87"/>
      <c r="H32" s="95"/>
      <c r="I32" s="95"/>
      <c r="J32" s="95"/>
      <c r="K32" s="95"/>
      <c r="L32" s="95"/>
    </row>
    <row r="33" spans="1:12" ht="12.75">
      <c r="A33" s="86">
        <v>3233</v>
      </c>
      <c r="B33" s="94" t="s">
        <v>63</v>
      </c>
      <c r="C33" s="88">
        <f t="shared" si="3"/>
        <v>0</v>
      </c>
      <c r="D33" s="87"/>
      <c r="E33" s="87"/>
      <c r="F33" s="87"/>
      <c r="G33" s="87"/>
      <c r="H33" s="95"/>
      <c r="I33" s="95"/>
      <c r="J33" s="95"/>
      <c r="K33" s="95"/>
      <c r="L33" s="95"/>
    </row>
    <row r="34" spans="1:12" ht="12.75">
      <c r="A34" s="86">
        <v>3234</v>
      </c>
      <c r="B34" s="94" t="s">
        <v>64</v>
      </c>
      <c r="C34" s="88">
        <f t="shared" si="3"/>
        <v>0</v>
      </c>
      <c r="D34" s="87"/>
      <c r="E34" s="87"/>
      <c r="F34" s="87"/>
      <c r="G34" s="87"/>
      <c r="H34" s="95"/>
      <c r="I34" s="95"/>
      <c r="J34" s="95"/>
      <c r="K34" s="95"/>
      <c r="L34" s="95"/>
    </row>
    <row r="35" spans="1:12" ht="12.75">
      <c r="A35" s="86">
        <v>3235</v>
      </c>
      <c r="B35" s="94" t="s">
        <v>65</v>
      </c>
      <c r="C35" s="88">
        <f t="shared" si="3"/>
        <v>0</v>
      </c>
      <c r="D35" s="87"/>
      <c r="E35" s="87"/>
      <c r="F35" s="87"/>
      <c r="G35" s="87"/>
      <c r="H35" s="95"/>
      <c r="I35" s="95"/>
      <c r="J35" s="95"/>
      <c r="K35" s="95"/>
      <c r="L35" s="95"/>
    </row>
    <row r="36" spans="1:12" ht="12.75">
      <c r="A36" s="86">
        <v>3236</v>
      </c>
      <c r="B36" s="94" t="s">
        <v>66</v>
      </c>
      <c r="C36" s="88">
        <f t="shared" si="3"/>
        <v>0</v>
      </c>
      <c r="D36" s="87"/>
      <c r="E36" s="87"/>
      <c r="F36" s="87"/>
      <c r="G36" s="87"/>
      <c r="H36" s="95"/>
      <c r="I36" s="95"/>
      <c r="J36" s="95"/>
      <c r="K36" s="95"/>
      <c r="L36" s="95"/>
    </row>
    <row r="37" spans="1:12" ht="12.75">
      <c r="A37" s="86">
        <v>3237</v>
      </c>
      <c r="B37" s="94" t="s">
        <v>67</v>
      </c>
      <c r="C37" s="88">
        <f t="shared" si="3"/>
        <v>0</v>
      </c>
      <c r="D37" s="87"/>
      <c r="E37" s="87"/>
      <c r="F37" s="87"/>
      <c r="G37" s="87"/>
      <c r="H37" s="95"/>
      <c r="I37" s="95"/>
      <c r="J37" s="95"/>
      <c r="K37" s="95"/>
      <c r="L37" s="95"/>
    </row>
    <row r="38" spans="1:12" ht="12.75">
      <c r="A38" s="86">
        <v>3238</v>
      </c>
      <c r="B38" s="94" t="s">
        <v>68</v>
      </c>
      <c r="C38" s="88">
        <f t="shared" si="3"/>
        <v>0</v>
      </c>
      <c r="D38" s="87"/>
      <c r="E38" s="87"/>
      <c r="F38" s="87"/>
      <c r="G38" s="87"/>
      <c r="H38" s="95"/>
      <c r="I38" s="95"/>
      <c r="J38" s="95"/>
      <c r="K38" s="95"/>
      <c r="L38" s="95"/>
    </row>
    <row r="39" spans="1:12" ht="12.75">
      <c r="A39" s="86">
        <v>3239</v>
      </c>
      <c r="B39" s="94" t="s">
        <v>69</v>
      </c>
      <c r="C39" s="88">
        <f t="shared" si="3"/>
        <v>0</v>
      </c>
      <c r="D39" s="87"/>
      <c r="E39" s="87"/>
      <c r="F39" s="87"/>
      <c r="G39" s="87"/>
      <c r="H39" s="95"/>
      <c r="I39" s="95"/>
      <c r="J39" s="95"/>
      <c r="K39" s="95"/>
      <c r="L39" s="95"/>
    </row>
    <row r="40" spans="1:12" ht="25.5" customHeight="1">
      <c r="A40" s="93">
        <v>324</v>
      </c>
      <c r="B40" s="84" t="s">
        <v>44</v>
      </c>
      <c r="C40" s="88">
        <f t="shared" si="3"/>
        <v>0</v>
      </c>
      <c r="D40" s="87"/>
      <c r="E40" s="87"/>
      <c r="F40" s="87"/>
      <c r="G40" s="87"/>
      <c r="H40" s="95"/>
      <c r="I40" s="95"/>
      <c r="J40" s="95"/>
      <c r="K40" s="95">
        <v>0</v>
      </c>
      <c r="L40" s="95"/>
    </row>
    <row r="41" spans="1:12" ht="25.5">
      <c r="A41" s="93">
        <v>329</v>
      </c>
      <c r="B41" s="84" t="s">
        <v>32</v>
      </c>
      <c r="C41" s="88">
        <f t="shared" si="3"/>
        <v>15350</v>
      </c>
      <c r="D41" s="88">
        <v>15350</v>
      </c>
      <c r="E41" s="88"/>
      <c r="F41" s="88"/>
      <c r="G41" s="88"/>
      <c r="H41" s="88"/>
      <c r="I41" s="88">
        <f>SUM(I42:I45)</f>
        <v>0</v>
      </c>
      <c r="J41" s="88">
        <f>SUM(J42:J45)</f>
        <v>0</v>
      </c>
      <c r="K41" s="88">
        <v>0</v>
      </c>
      <c r="L41" s="88">
        <v>0</v>
      </c>
    </row>
    <row r="42" spans="1:12" ht="12.75">
      <c r="A42" s="86">
        <v>3293</v>
      </c>
      <c r="B42" s="94" t="s">
        <v>99</v>
      </c>
      <c r="C42" s="88">
        <f t="shared" si="3"/>
        <v>0</v>
      </c>
      <c r="D42" s="87"/>
      <c r="E42" s="95"/>
      <c r="F42" s="87"/>
      <c r="G42" s="95"/>
      <c r="H42" s="95"/>
      <c r="I42" s="95"/>
      <c r="J42" s="95"/>
      <c r="K42" s="95"/>
      <c r="L42" s="95"/>
    </row>
    <row r="43" spans="1:12" ht="12.75">
      <c r="A43" s="86">
        <v>3294</v>
      </c>
      <c r="B43" s="94" t="s">
        <v>70</v>
      </c>
      <c r="C43" s="88">
        <f t="shared" si="3"/>
        <v>0</v>
      </c>
      <c r="D43" s="87"/>
      <c r="E43" s="95"/>
      <c r="F43" s="87"/>
      <c r="G43" s="95"/>
      <c r="H43" s="95"/>
      <c r="I43" s="95"/>
      <c r="J43" s="95"/>
      <c r="K43" s="95"/>
      <c r="L43" s="95"/>
    </row>
    <row r="44" spans="1:12" ht="12.75">
      <c r="A44" s="86">
        <v>3295</v>
      </c>
      <c r="B44" s="94" t="s">
        <v>71</v>
      </c>
      <c r="C44" s="88">
        <f t="shared" si="3"/>
        <v>0</v>
      </c>
      <c r="D44" s="87"/>
      <c r="E44" s="95"/>
      <c r="F44" s="87"/>
      <c r="G44" s="95"/>
      <c r="H44" s="95"/>
      <c r="I44" s="95"/>
      <c r="J44" s="95"/>
      <c r="K44" s="95"/>
      <c r="L44" s="95"/>
    </row>
    <row r="45" spans="1:12" ht="12.75">
      <c r="A45" s="86">
        <v>3299</v>
      </c>
      <c r="B45" s="94" t="s">
        <v>32</v>
      </c>
      <c r="C45" s="88">
        <f t="shared" si="3"/>
        <v>0</v>
      </c>
      <c r="D45" s="87"/>
      <c r="E45" s="95"/>
      <c r="F45" s="87"/>
      <c r="G45" s="95"/>
      <c r="H45" s="95"/>
      <c r="I45" s="95"/>
      <c r="J45" s="95"/>
      <c r="K45" s="95"/>
      <c r="L45" s="95"/>
    </row>
    <row r="46" spans="1:12" s="6" customFormat="1" ht="12.75">
      <c r="A46" s="93">
        <v>34</v>
      </c>
      <c r="B46" s="84" t="s">
        <v>33</v>
      </c>
      <c r="C46" s="88">
        <f>C47</f>
        <v>3300</v>
      </c>
      <c r="D46" s="88">
        <f>D47</f>
        <v>3300</v>
      </c>
      <c r="E46" s="88"/>
      <c r="F46" s="88"/>
      <c r="G46" s="88"/>
      <c r="H46" s="88"/>
      <c r="I46" s="88">
        <f>I47</f>
        <v>0</v>
      </c>
      <c r="J46" s="88">
        <f>J47</f>
        <v>0</v>
      </c>
      <c r="K46" s="88">
        <v>3300</v>
      </c>
      <c r="L46" s="88">
        <v>3300</v>
      </c>
    </row>
    <row r="47" spans="1:12" ht="12.75">
      <c r="A47" s="93">
        <v>343</v>
      </c>
      <c r="B47" s="84" t="s">
        <v>34</v>
      </c>
      <c r="C47" s="88">
        <f>SUM(D47+E47+F47+G47+H47+I47+J47)</f>
        <v>3300</v>
      </c>
      <c r="D47" s="88">
        <v>3300</v>
      </c>
      <c r="E47" s="88"/>
      <c r="F47" s="88"/>
      <c r="G47" s="88"/>
      <c r="H47" s="88"/>
      <c r="I47" s="88">
        <f>I48</f>
        <v>0</v>
      </c>
      <c r="J47" s="88">
        <f>J48</f>
        <v>0</v>
      </c>
      <c r="K47" s="88">
        <v>0</v>
      </c>
      <c r="L47" s="88">
        <v>0</v>
      </c>
    </row>
    <row r="48" spans="1:12" ht="12.75">
      <c r="A48" s="86">
        <v>3431</v>
      </c>
      <c r="B48" s="94" t="s">
        <v>72</v>
      </c>
      <c r="C48" s="88">
        <f>SUM(D48+E48+F48+G48+H48+I48+J48)</f>
        <v>0</v>
      </c>
      <c r="D48" s="87"/>
      <c r="E48" s="95"/>
      <c r="F48" s="95"/>
      <c r="G48" s="95"/>
      <c r="H48" s="95"/>
      <c r="I48" s="95"/>
      <c r="J48" s="95"/>
      <c r="K48" s="95"/>
      <c r="L48" s="95"/>
    </row>
    <row r="49" spans="1:12" s="6" customFormat="1" ht="25.5">
      <c r="A49" s="93">
        <v>4</v>
      </c>
      <c r="B49" s="84" t="s">
        <v>36</v>
      </c>
      <c r="C49" s="88">
        <f>C50</f>
        <v>0</v>
      </c>
      <c r="D49" s="88">
        <f aca="true" t="shared" si="4" ref="D49:J49">D50</f>
        <v>0</v>
      </c>
      <c r="E49" s="88"/>
      <c r="F49" s="88"/>
      <c r="G49" s="88"/>
      <c r="H49" s="88"/>
      <c r="I49" s="88">
        <f t="shared" si="4"/>
        <v>0</v>
      </c>
      <c r="J49" s="88">
        <f t="shared" si="4"/>
        <v>0</v>
      </c>
      <c r="K49" s="88">
        <v>0</v>
      </c>
      <c r="L49" s="88">
        <v>0</v>
      </c>
    </row>
    <row r="50" spans="1:12" s="6" customFormat="1" ht="25.5">
      <c r="A50" s="93">
        <v>42</v>
      </c>
      <c r="B50" s="84" t="s">
        <v>37</v>
      </c>
      <c r="C50" s="88">
        <f>SUM(C51+C54)</f>
        <v>0</v>
      </c>
      <c r="D50" s="88">
        <f>SUM(D51+D54)</f>
        <v>0</v>
      </c>
      <c r="E50" s="88"/>
      <c r="F50" s="88"/>
      <c r="G50" s="88"/>
      <c r="H50" s="88"/>
      <c r="I50" s="88">
        <f>SUM(I51+I54)</f>
        <v>0</v>
      </c>
      <c r="J50" s="88">
        <f>SUM(J51+J54)</f>
        <v>0</v>
      </c>
      <c r="K50" s="88">
        <v>0</v>
      </c>
      <c r="L50" s="88">
        <v>0</v>
      </c>
    </row>
    <row r="51" spans="1:12" ht="12.75">
      <c r="A51" s="93">
        <v>422</v>
      </c>
      <c r="B51" s="84" t="s">
        <v>35</v>
      </c>
      <c r="C51" s="88">
        <f>SUM(D51+E51+F51+G51+H51+I51+J51)</f>
        <v>0</v>
      </c>
      <c r="D51" s="88">
        <f>SUM(D52:D53)</f>
        <v>0</v>
      </c>
      <c r="E51" s="88"/>
      <c r="F51" s="88"/>
      <c r="G51" s="88"/>
      <c r="H51" s="88"/>
      <c r="I51" s="88">
        <f>SUM(I52:I53)</f>
        <v>0</v>
      </c>
      <c r="J51" s="88">
        <f>SUM(J52:J53)</f>
        <v>0</v>
      </c>
      <c r="K51" s="88">
        <v>0</v>
      </c>
      <c r="L51" s="88">
        <v>0</v>
      </c>
    </row>
    <row r="52" spans="1:12" ht="12.75">
      <c r="A52" s="86">
        <v>4221</v>
      </c>
      <c r="B52" s="94" t="s">
        <v>48</v>
      </c>
      <c r="C52" s="88">
        <f>SUM(D52+E52+F52+G52+H52+I52+J52)</f>
        <v>0</v>
      </c>
      <c r="D52" s="95"/>
      <c r="E52" s="87"/>
      <c r="F52" s="95"/>
      <c r="G52" s="87"/>
      <c r="H52" s="87"/>
      <c r="I52" s="95"/>
      <c r="J52" s="95"/>
      <c r="K52" s="95"/>
      <c r="L52" s="95"/>
    </row>
    <row r="53" spans="1:12" ht="12.75">
      <c r="A53" s="86">
        <v>4226</v>
      </c>
      <c r="B53" s="94" t="s">
        <v>49</v>
      </c>
      <c r="C53" s="88">
        <f>SUM(D53+E53+F53+G53+H53+I53+J53)</f>
        <v>0</v>
      </c>
      <c r="D53" s="95"/>
      <c r="E53" s="87"/>
      <c r="F53" s="95"/>
      <c r="G53" s="87"/>
      <c r="H53" s="87"/>
      <c r="I53" s="95"/>
      <c r="J53" s="95"/>
      <c r="K53" s="95"/>
      <c r="L53" s="95"/>
    </row>
    <row r="54" spans="1:12" ht="25.5">
      <c r="A54" s="93">
        <v>424</v>
      </c>
      <c r="B54" s="84" t="s">
        <v>38</v>
      </c>
      <c r="C54" s="88">
        <f>SUM(D54+E54+F54+G54+H54+I54+J54)</f>
        <v>0</v>
      </c>
      <c r="D54" s="88">
        <f>D55</f>
        <v>0</v>
      </c>
      <c r="E54" s="88"/>
      <c r="F54" s="88"/>
      <c r="G54" s="88"/>
      <c r="H54" s="88"/>
      <c r="I54" s="88">
        <f>I55</f>
        <v>0</v>
      </c>
      <c r="J54" s="88">
        <f>J55</f>
        <v>0</v>
      </c>
      <c r="K54" s="88">
        <v>0</v>
      </c>
      <c r="L54" s="88">
        <v>0</v>
      </c>
    </row>
    <row r="55" spans="1:12" ht="12.75">
      <c r="A55" s="86">
        <v>4241</v>
      </c>
      <c r="B55" s="94" t="s">
        <v>50</v>
      </c>
      <c r="C55" s="88">
        <f>SUM(D55+E55+F55+G55+H55+I55+J55)</f>
        <v>0</v>
      </c>
      <c r="D55" s="87"/>
      <c r="E55" s="95"/>
      <c r="F55" s="95"/>
      <c r="G55" s="87"/>
      <c r="H55" s="87"/>
      <c r="I55" s="95"/>
      <c r="J55" s="95"/>
      <c r="K55" s="87">
        <v>0</v>
      </c>
      <c r="L55" s="95"/>
    </row>
    <row r="56" spans="1:12" ht="12.75">
      <c r="A56" s="93"/>
      <c r="B56" s="84" t="s">
        <v>80</v>
      </c>
      <c r="C56" s="88">
        <f aca="true" t="shared" si="5" ref="C56:L56">C9+C49</f>
        <v>419000</v>
      </c>
      <c r="D56" s="88">
        <f t="shared" si="5"/>
        <v>419000</v>
      </c>
      <c r="E56" s="88">
        <f t="shared" si="5"/>
        <v>0</v>
      </c>
      <c r="F56" s="88">
        <f t="shared" si="5"/>
        <v>0</v>
      </c>
      <c r="G56" s="88">
        <f t="shared" si="5"/>
        <v>0</v>
      </c>
      <c r="H56" s="88">
        <f t="shared" si="5"/>
        <v>0</v>
      </c>
      <c r="I56" s="88">
        <f t="shared" si="5"/>
        <v>0</v>
      </c>
      <c r="J56" s="88">
        <f t="shared" si="5"/>
        <v>0</v>
      </c>
      <c r="K56" s="88">
        <f t="shared" si="5"/>
        <v>419000</v>
      </c>
      <c r="L56" s="88">
        <f t="shared" si="5"/>
        <v>419000</v>
      </c>
    </row>
    <row r="57" spans="1:12" s="6" customFormat="1" ht="12.75" customHeight="1">
      <c r="A57" s="93"/>
      <c r="B57" s="84" t="s">
        <v>77</v>
      </c>
      <c r="C57" s="97"/>
      <c r="D57" s="97"/>
      <c r="E57" s="97"/>
      <c r="F57" s="118" t="s">
        <v>105</v>
      </c>
      <c r="G57" s="97" t="s">
        <v>104</v>
      </c>
      <c r="H57" s="97"/>
      <c r="I57" s="97"/>
      <c r="J57" s="97"/>
      <c r="K57" s="97"/>
      <c r="L57" s="97"/>
    </row>
    <row r="58" spans="1:12" s="6" customFormat="1" ht="12.75">
      <c r="A58" s="85" t="s">
        <v>42</v>
      </c>
      <c r="B58" s="84" t="s">
        <v>92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</row>
    <row r="59" spans="1:12" s="6" customFormat="1" ht="12.75">
      <c r="A59" s="93">
        <v>3</v>
      </c>
      <c r="B59" s="84" t="s">
        <v>23</v>
      </c>
      <c r="C59" s="88">
        <f aca="true" t="shared" si="6" ref="C59:L59">C60+C68+C97</f>
        <v>148900</v>
      </c>
      <c r="D59" s="88">
        <f t="shared" si="6"/>
        <v>0</v>
      </c>
      <c r="E59" s="88">
        <f t="shared" si="6"/>
        <v>0</v>
      </c>
      <c r="F59" s="88">
        <f t="shared" si="6"/>
        <v>61200</v>
      </c>
      <c r="G59" s="88">
        <f t="shared" si="6"/>
        <v>87700</v>
      </c>
      <c r="H59" s="88">
        <f t="shared" si="6"/>
        <v>0</v>
      </c>
      <c r="I59" s="88">
        <f t="shared" si="6"/>
        <v>0</v>
      </c>
      <c r="J59" s="88">
        <f t="shared" si="6"/>
        <v>0</v>
      </c>
      <c r="K59" s="88">
        <f t="shared" si="6"/>
        <v>148900</v>
      </c>
      <c r="L59" s="88">
        <f t="shared" si="6"/>
        <v>148900</v>
      </c>
    </row>
    <row r="60" spans="1:12" ht="12.75">
      <c r="A60" s="93">
        <v>31</v>
      </c>
      <c r="B60" s="84" t="s">
        <v>24</v>
      </c>
      <c r="C60" s="88">
        <f>SUM(C61+C63+C65)</f>
        <v>98500</v>
      </c>
      <c r="D60" s="88">
        <f>SUM(D61+D63+D65)</f>
        <v>0</v>
      </c>
      <c r="E60" s="88">
        <f aca="true" t="shared" si="7" ref="E60:J60">SUM(E61+E63+E65)</f>
        <v>0</v>
      </c>
      <c r="F60" s="88">
        <f t="shared" si="7"/>
        <v>18000</v>
      </c>
      <c r="G60" s="88">
        <f t="shared" si="7"/>
        <v>80500</v>
      </c>
      <c r="H60" s="88">
        <f t="shared" si="7"/>
        <v>0</v>
      </c>
      <c r="I60" s="88">
        <f t="shared" si="7"/>
        <v>0</v>
      </c>
      <c r="J60" s="88">
        <f t="shared" si="7"/>
        <v>0</v>
      </c>
      <c r="K60" s="88">
        <v>98500</v>
      </c>
      <c r="L60" s="88">
        <v>98500</v>
      </c>
    </row>
    <row r="61" spans="1:12" ht="12.75">
      <c r="A61" s="93">
        <v>311</v>
      </c>
      <c r="B61" s="84" t="s">
        <v>25</v>
      </c>
      <c r="C61" s="88">
        <f aca="true" t="shared" si="8" ref="C61:C67">SUM(D61+E61+F61+G61+H61+I61+J61)</f>
        <v>95208</v>
      </c>
      <c r="D61" s="88">
        <f>D62</f>
        <v>0</v>
      </c>
      <c r="E61" s="88">
        <f aca="true" t="shared" si="9" ref="E61:J61">E62</f>
        <v>0</v>
      </c>
      <c r="F61" s="88">
        <v>18000</v>
      </c>
      <c r="G61" s="88">
        <v>77208</v>
      </c>
      <c r="H61" s="88">
        <f t="shared" si="9"/>
        <v>0</v>
      </c>
      <c r="I61" s="88">
        <f t="shared" si="9"/>
        <v>0</v>
      </c>
      <c r="J61" s="88">
        <f t="shared" si="9"/>
        <v>0</v>
      </c>
      <c r="K61" s="88">
        <v>0</v>
      </c>
      <c r="L61" s="88">
        <v>0</v>
      </c>
    </row>
    <row r="62" spans="1:12" ht="12.75">
      <c r="A62" s="86">
        <v>3111</v>
      </c>
      <c r="B62" s="94" t="s">
        <v>25</v>
      </c>
      <c r="C62" s="88">
        <f t="shared" si="8"/>
        <v>0</v>
      </c>
      <c r="D62" s="87"/>
      <c r="E62" s="95"/>
      <c r="F62" s="87"/>
      <c r="G62" s="87"/>
      <c r="H62" s="95"/>
      <c r="I62" s="95"/>
      <c r="J62" s="95"/>
      <c r="K62" s="88">
        <f>SUM(L62+M62+N62+O62+P62+Q62+R62)</f>
        <v>0</v>
      </c>
      <c r="L62" s="95"/>
    </row>
    <row r="63" spans="1:12" ht="12.75">
      <c r="A63" s="93">
        <v>312</v>
      </c>
      <c r="B63" s="84" t="s">
        <v>26</v>
      </c>
      <c r="C63" s="88">
        <f t="shared" si="8"/>
        <v>2500</v>
      </c>
      <c r="D63" s="88">
        <f>D64</f>
        <v>0</v>
      </c>
      <c r="E63" s="88">
        <f aca="true" t="shared" si="10" ref="E63:J63">E64</f>
        <v>0</v>
      </c>
      <c r="F63" s="88">
        <f t="shared" si="10"/>
        <v>0</v>
      </c>
      <c r="G63" s="88">
        <v>2500</v>
      </c>
      <c r="H63" s="88">
        <f t="shared" si="10"/>
        <v>0</v>
      </c>
      <c r="I63" s="88">
        <f t="shared" si="10"/>
        <v>0</v>
      </c>
      <c r="J63" s="88">
        <f t="shared" si="10"/>
        <v>0</v>
      </c>
      <c r="K63" s="88">
        <v>0</v>
      </c>
      <c r="L63" s="95">
        <v>0</v>
      </c>
    </row>
    <row r="64" spans="1:12" s="6" customFormat="1" ht="12.75" customHeight="1">
      <c r="A64" s="86">
        <v>3121</v>
      </c>
      <c r="B64" s="94" t="s">
        <v>26</v>
      </c>
      <c r="C64" s="88">
        <f t="shared" si="8"/>
        <v>0</v>
      </c>
      <c r="D64" s="95"/>
      <c r="E64" s="95"/>
      <c r="F64" s="95"/>
      <c r="G64" s="87"/>
      <c r="H64" s="95"/>
      <c r="I64" s="95"/>
      <c r="J64" s="95"/>
      <c r="K64" s="88">
        <f>SUM(L64+M64+N64+O64+P64+Q64+R64)</f>
        <v>0</v>
      </c>
      <c r="L64" s="95"/>
    </row>
    <row r="65" spans="1:12" s="6" customFormat="1" ht="12.75">
      <c r="A65" s="93">
        <v>313</v>
      </c>
      <c r="B65" s="84" t="s">
        <v>27</v>
      </c>
      <c r="C65" s="88">
        <f t="shared" si="8"/>
        <v>792</v>
      </c>
      <c r="D65" s="88">
        <f>D66</f>
        <v>0</v>
      </c>
      <c r="E65" s="88">
        <f aca="true" t="shared" si="11" ref="E65:J65">E66</f>
        <v>0</v>
      </c>
      <c r="F65" s="88">
        <f t="shared" si="11"/>
        <v>0</v>
      </c>
      <c r="G65" s="88">
        <v>792</v>
      </c>
      <c r="H65" s="88">
        <f t="shared" si="11"/>
        <v>0</v>
      </c>
      <c r="I65" s="88">
        <f t="shared" si="11"/>
        <v>0</v>
      </c>
      <c r="J65" s="88">
        <f t="shared" si="11"/>
        <v>0</v>
      </c>
      <c r="K65" s="88">
        <v>0</v>
      </c>
      <c r="L65" s="88">
        <v>0</v>
      </c>
    </row>
    <row r="66" spans="1:12" s="6" customFormat="1" ht="12.75">
      <c r="A66" s="86">
        <v>3132</v>
      </c>
      <c r="B66" s="94" t="s">
        <v>89</v>
      </c>
      <c r="C66" s="88">
        <f t="shared" si="8"/>
        <v>0</v>
      </c>
      <c r="D66" s="87"/>
      <c r="E66" s="95"/>
      <c r="F66" s="87">
        <v>0</v>
      </c>
      <c r="G66" s="87"/>
      <c r="H66" s="95"/>
      <c r="I66" s="95"/>
      <c r="J66" s="95"/>
      <c r="K66" s="88">
        <f>SUM(L66+M66+N66+O66+P66+Q66+R66)</f>
        <v>0</v>
      </c>
      <c r="L66" s="95"/>
    </row>
    <row r="67" spans="1:12" s="6" customFormat="1" ht="12.75">
      <c r="A67" s="86">
        <v>3133</v>
      </c>
      <c r="B67" s="94" t="s">
        <v>90</v>
      </c>
      <c r="C67" s="88">
        <f t="shared" si="8"/>
        <v>0</v>
      </c>
      <c r="D67" s="87"/>
      <c r="E67" s="95"/>
      <c r="F67" s="87"/>
      <c r="G67" s="87"/>
      <c r="H67" s="95"/>
      <c r="I67" s="95"/>
      <c r="J67" s="95"/>
      <c r="K67" s="88"/>
      <c r="L67" s="95"/>
    </row>
    <row r="68" spans="1:12" ht="12.75">
      <c r="A68" s="93">
        <v>32</v>
      </c>
      <c r="B68" s="84" t="s">
        <v>28</v>
      </c>
      <c r="C68" s="88">
        <f>SUM(C69+C74+C81+C91+C92)</f>
        <v>50400</v>
      </c>
      <c r="D68" s="88">
        <f aca="true" t="shared" si="12" ref="D68:J68">SUM(D69+D74+D81+D91+D92)</f>
        <v>0</v>
      </c>
      <c r="E68" s="88">
        <f t="shared" si="12"/>
        <v>0</v>
      </c>
      <c r="F68" s="88">
        <f t="shared" si="12"/>
        <v>43200</v>
      </c>
      <c r="G68" s="88">
        <f t="shared" si="12"/>
        <v>7200</v>
      </c>
      <c r="H68" s="88">
        <f t="shared" si="12"/>
        <v>0</v>
      </c>
      <c r="I68" s="88">
        <f t="shared" si="12"/>
        <v>0</v>
      </c>
      <c r="J68" s="88">
        <f t="shared" si="12"/>
        <v>0</v>
      </c>
      <c r="K68" s="88">
        <v>50400</v>
      </c>
      <c r="L68" s="88">
        <v>50400</v>
      </c>
    </row>
    <row r="69" spans="1:12" ht="12.75">
      <c r="A69" s="93">
        <v>321</v>
      </c>
      <c r="B69" s="84" t="s">
        <v>29</v>
      </c>
      <c r="C69" s="88">
        <f aca="true" t="shared" si="13" ref="C69:C80">SUM(D69+E69+F69+G69+H69+I69+J69)</f>
        <v>0</v>
      </c>
      <c r="D69" s="88">
        <f aca="true" t="shared" si="14" ref="D69:J69">SUM(D70:D73)</f>
        <v>0</v>
      </c>
      <c r="E69" s="88">
        <f t="shared" si="14"/>
        <v>0</v>
      </c>
      <c r="F69" s="88">
        <f t="shared" si="14"/>
        <v>0</v>
      </c>
      <c r="G69" s="88">
        <f t="shared" si="14"/>
        <v>0</v>
      </c>
      <c r="H69" s="88">
        <f t="shared" si="14"/>
        <v>0</v>
      </c>
      <c r="I69" s="88">
        <f t="shared" si="14"/>
        <v>0</v>
      </c>
      <c r="J69" s="88">
        <f t="shared" si="14"/>
        <v>0</v>
      </c>
      <c r="K69" s="88">
        <v>0</v>
      </c>
      <c r="L69" s="88">
        <v>0</v>
      </c>
    </row>
    <row r="70" spans="1:12" ht="12.75">
      <c r="A70" s="86">
        <v>3211</v>
      </c>
      <c r="B70" s="94" t="s">
        <v>51</v>
      </c>
      <c r="C70" s="88">
        <f t="shared" si="13"/>
        <v>0</v>
      </c>
      <c r="D70" s="87"/>
      <c r="E70" s="95"/>
      <c r="F70" s="95"/>
      <c r="G70" s="87"/>
      <c r="H70" s="95"/>
      <c r="I70" s="95"/>
      <c r="J70" s="95"/>
      <c r="K70" s="88">
        <f aca="true" t="shared" si="15" ref="K70:K80">SUM(L70+M70+N70+O70+P70+Q70+R70)</f>
        <v>0</v>
      </c>
      <c r="L70" s="95"/>
    </row>
    <row r="71" spans="1:12" s="6" customFormat="1" ht="25.5">
      <c r="A71" s="86">
        <v>3212</v>
      </c>
      <c r="B71" s="94" t="s">
        <v>54</v>
      </c>
      <c r="C71" s="88">
        <f t="shared" si="13"/>
        <v>0</v>
      </c>
      <c r="D71" s="87"/>
      <c r="E71" s="95"/>
      <c r="F71" s="95"/>
      <c r="G71" s="87"/>
      <c r="H71" s="95"/>
      <c r="I71" s="95"/>
      <c r="J71" s="95"/>
      <c r="K71" s="88">
        <f t="shared" si="15"/>
        <v>0</v>
      </c>
      <c r="L71" s="95"/>
    </row>
    <row r="72" spans="1:12" ht="12.75">
      <c r="A72" s="86">
        <v>3213</v>
      </c>
      <c r="B72" s="94" t="s">
        <v>52</v>
      </c>
      <c r="C72" s="88">
        <f t="shared" si="13"/>
        <v>0</v>
      </c>
      <c r="D72" s="87"/>
      <c r="E72" s="95"/>
      <c r="F72" s="95"/>
      <c r="G72" s="87"/>
      <c r="H72" s="95"/>
      <c r="I72" s="95"/>
      <c r="J72" s="95"/>
      <c r="K72" s="88">
        <f t="shared" si="15"/>
        <v>0</v>
      </c>
      <c r="L72" s="95"/>
    </row>
    <row r="73" spans="1:12" ht="12.75">
      <c r="A73" s="86">
        <v>3214</v>
      </c>
      <c r="B73" s="94" t="s">
        <v>53</v>
      </c>
      <c r="C73" s="88">
        <f t="shared" si="13"/>
        <v>0</v>
      </c>
      <c r="D73" s="87"/>
      <c r="E73" s="95"/>
      <c r="F73" s="95"/>
      <c r="G73" s="87"/>
      <c r="H73" s="95"/>
      <c r="I73" s="95"/>
      <c r="J73" s="95"/>
      <c r="K73" s="88">
        <f t="shared" si="15"/>
        <v>0</v>
      </c>
      <c r="L73" s="95"/>
    </row>
    <row r="74" spans="1:12" ht="12.75">
      <c r="A74" s="93">
        <v>322</v>
      </c>
      <c r="B74" s="84" t="s">
        <v>30</v>
      </c>
      <c r="C74" s="88">
        <f t="shared" si="13"/>
        <v>48900</v>
      </c>
      <c r="D74" s="88">
        <f>SUM(D75:D80)</f>
        <v>0</v>
      </c>
      <c r="E74" s="88">
        <f aca="true" t="shared" si="16" ref="E74:J74">SUM(E75:E80)</f>
        <v>0</v>
      </c>
      <c r="F74" s="88">
        <v>43200</v>
      </c>
      <c r="G74" s="88">
        <v>5700</v>
      </c>
      <c r="H74" s="88">
        <f t="shared" si="16"/>
        <v>0</v>
      </c>
      <c r="I74" s="88">
        <f t="shared" si="16"/>
        <v>0</v>
      </c>
      <c r="J74" s="88">
        <f t="shared" si="16"/>
        <v>0</v>
      </c>
      <c r="K74" s="88">
        <v>0</v>
      </c>
      <c r="L74" s="88">
        <v>0</v>
      </c>
    </row>
    <row r="75" spans="1:12" ht="25.5">
      <c r="A75" s="86">
        <v>3221</v>
      </c>
      <c r="B75" s="94" t="s">
        <v>55</v>
      </c>
      <c r="C75" s="88">
        <f t="shared" si="13"/>
        <v>0</v>
      </c>
      <c r="D75" s="87"/>
      <c r="E75" s="87"/>
      <c r="F75" s="87"/>
      <c r="G75" s="87"/>
      <c r="H75" s="87"/>
      <c r="I75" s="95"/>
      <c r="J75" s="95"/>
      <c r="K75" s="88">
        <f t="shared" si="15"/>
        <v>0</v>
      </c>
      <c r="L75" s="95"/>
    </row>
    <row r="76" spans="1:12" s="6" customFormat="1" ht="12.75">
      <c r="A76" s="86">
        <v>3222</v>
      </c>
      <c r="B76" s="94" t="s">
        <v>56</v>
      </c>
      <c r="C76" s="88">
        <f t="shared" si="13"/>
        <v>0</v>
      </c>
      <c r="D76" s="87"/>
      <c r="E76" s="87"/>
      <c r="F76" s="87"/>
      <c r="G76" s="87"/>
      <c r="H76" s="87"/>
      <c r="I76" s="95"/>
      <c r="J76" s="95"/>
      <c r="K76" s="88">
        <f t="shared" si="15"/>
        <v>0</v>
      </c>
      <c r="L76" s="95"/>
    </row>
    <row r="77" spans="1:12" ht="12.75">
      <c r="A77" s="86">
        <v>3223</v>
      </c>
      <c r="B77" s="94" t="s">
        <v>57</v>
      </c>
      <c r="C77" s="88">
        <f t="shared" si="13"/>
        <v>0</v>
      </c>
      <c r="D77" s="87"/>
      <c r="E77" s="87"/>
      <c r="F77" s="87"/>
      <c r="G77" s="87"/>
      <c r="H77" s="87"/>
      <c r="I77" s="95"/>
      <c r="J77" s="95"/>
      <c r="K77" s="88">
        <f t="shared" si="15"/>
        <v>0</v>
      </c>
      <c r="L77" s="95"/>
    </row>
    <row r="78" spans="1:12" ht="25.5">
      <c r="A78" s="86">
        <v>3224</v>
      </c>
      <c r="B78" s="94" t="s">
        <v>58</v>
      </c>
      <c r="C78" s="88">
        <f t="shared" si="13"/>
        <v>0</v>
      </c>
      <c r="D78" s="87"/>
      <c r="E78" s="87"/>
      <c r="F78" s="87"/>
      <c r="G78" s="87"/>
      <c r="H78" s="87"/>
      <c r="I78" s="95"/>
      <c r="J78" s="95"/>
      <c r="K78" s="88">
        <f t="shared" si="15"/>
        <v>0</v>
      </c>
      <c r="L78" s="95"/>
    </row>
    <row r="79" spans="1:12" s="6" customFormat="1" ht="12.75" customHeight="1">
      <c r="A79" s="86">
        <v>3225</v>
      </c>
      <c r="B79" s="94" t="s">
        <v>59</v>
      </c>
      <c r="C79" s="88">
        <f t="shared" si="13"/>
        <v>0</v>
      </c>
      <c r="D79" s="87"/>
      <c r="E79" s="87"/>
      <c r="F79" s="87"/>
      <c r="G79" s="87"/>
      <c r="H79" s="87"/>
      <c r="I79" s="95"/>
      <c r="J79" s="95"/>
      <c r="K79" s="88">
        <f t="shared" si="15"/>
        <v>0</v>
      </c>
      <c r="L79" s="95"/>
    </row>
    <row r="80" spans="1:12" s="6" customFormat="1" ht="25.5">
      <c r="A80" s="86">
        <v>3227</v>
      </c>
      <c r="B80" s="94" t="s">
        <v>60</v>
      </c>
      <c r="C80" s="88">
        <f t="shared" si="13"/>
        <v>0</v>
      </c>
      <c r="D80" s="87"/>
      <c r="E80" s="87"/>
      <c r="F80" s="87"/>
      <c r="G80" s="87"/>
      <c r="H80" s="87"/>
      <c r="I80" s="95"/>
      <c r="J80" s="95"/>
      <c r="K80" s="88">
        <f t="shared" si="15"/>
        <v>0</v>
      </c>
      <c r="L80" s="95"/>
    </row>
    <row r="81" spans="1:12" s="6" customFormat="1" ht="12.75">
      <c r="A81" s="93">
        <v>323</v>
      </c>
      <c r="B81" s="84" t="s">
        <v>31</v>
      </c>
      <c r="C81" s="88">
        <f>SUM(D81+E81+F81+G81+H81+I81+J81)</f>
        <v>1500</v>
      </c>
      <c r="D81" s="88">
        <f>SUM(D82:D90)</f>
        <v>0</v>
      </c>
      <c r="E81" s="88">
        <f aca="true" t="shared" si="17" ref="E81:J81">SUM(E82:E90)</f>
        <v>0</v>
      </c>
      <c r="F81" s="88">
        <f t="shared" si="17"/>
        <v>0</v>
      </c>
      <c r="G81" s="88">
        <v>1500</v>
      </c>
      <c r="H81" s="88">
        <f t="shared" si="17"/>
        <v>0</v>
      </c>
      <c r="I81" s="88">
        <f t="shared" si="17"/>
        <v>0</v>
      </c>
      <c r="J81" s="88">
        <f t="shared" si="17"/>
        <v>0</v>
      </c>
      <c r="K81" s="88">
        <v>0</v>
      </c>
      <c r="L81" s="88">
        <v>0</v>
      </c>
    </row>
    <row r="82" spans="1:12" ht="12.75">
      <c r="A82" s="86">
        <v>3231</v>
      </c>
      <c r="B82" s="94" t="s">
        <v>61</v>
      </c>
      <c r="C82" s="88">
        <f aca="true" t="shared" si="18" ref="C82:C96">SUM(D82+E82+F82+G82+H82+I82+J82)</f>
        <v>0</v>
      </c>
      <c r="D82" s="87"/>
      <c r="E82" s="87"/>
      <c r="F82" s="87"/>
      <c r="G82" s="87"/>
      <c r="H82" s="95"/>
      <c r="I82" s="95"/>
      <c r="J82" s="95"/>
      <c r="K82" s="88">
        <f aca="true" t="shared" si="19" ref="K82:K96">SUM(L82+M82+N82+O82+P82+Q82+R82)</f>
        <v>0</v>
      </c>
      <c r="L82" s="95"/>
    </row>
    <row r="83" spans="1:12" ht="12.75">
      <c r="A83" s="86">
        <v>3232</v>
      </c>
      <c r="B83" s="94" t="s">
        <v>62</v>
      </c>
      <c r="C83" s="88">
        <f t="shared" si="18"/>
        <v>0</v>
      </c>
      <c r="D83" s="87"/>
      <c r="E83" s="87"/>
      <c r="F83" s="87"/>
      <c r="G83" s="87"/>
      <c r="H83" s="95"/>
      <c r="I83" s="95"/>
      <c r="J83" s="95"/>
      <c r="K83" s="88">
        <f t="shared" si="19"/>
        <v>0</v>
      </c>
      <c r="L83" s="95"/>
    </row>
    <row r="84" spans="1:12" ht="12.75">
      <c r="A84" s="86">
        <v>3233</v>
      </c>
      <c r="B84" s="94" t="s">
        <v>63</v>
      </c>
      <c r="C84" s="88">
        <f t="shared" si="18"/>
        <v>0</v>
      </c>
      <c r="D84" s="87"/>
      <c r="E84" s="87"/>
      <c r="F84" s="87"/>
      <c r="G84" s="87"/>
      <c r="H84" s="95"/>
      <c r="I84" s="95"/>
      <c r="J84" s="95"/>
      <c r="K84" s="88">
        <f t="shared" si="19"/>
        <v>0</v>
      </c>
      <c r="L84" s="95"/>
    </row>
    <row r="85" spans="1:12" s="6" customFormat="1" ht="12.75">
      <c r="A85" s="86">
        <v>3234</v>
      </c>
      <c r="B85" s="94" t="s">
        <v>64</v>
      </c>
      <c r="C85" s="88">
        <f t="shared" si="18"/>
        <v>0</v>
      </c>
      <c r="D85" s="87"/>
      <c r="E85" s="87"/>
      <c r="F85" s="87"/>
      <c r="G85" s="87"/>
      <c r="H85" s="95"/>
      <c r="I85" s="95"/>
      <c r="J85" s="95"/>
      <c r="K85" s="88">
        <f t="shared" si="19"/>
        <v>0</v>
      </c>
      <c r="L85" s="95"/>
    </row>
    <row r="86" spans="1:12" ht="12.75">
      <c r="A86" s="86">
        <v>3235</v>
      </c>
      <c r="B86" s="94" t="s">
        <v>65</v>
      </c>
      <c r="C86" s="88">
        <f t="shared" si="18"/>
        <v>0</v>
      </c>
      <c r="D86" s="87"/>
      <c r="E86" s="87"/>
      <c r="F86" s="87"/>
      <c r="G86" s="87"/>
      <c r="H86" s="95"/>
      <c r="I86" s="95"/>
      <c r="J86" s="95"/>
      <c r="K86" s="88">
        <f t="shared" si="19"/>
        <v>0</v>
      </c>
      <c r="L86" s="95"/>
    </row>
    <row r="87" spans="1:12" ht="12.75">
      <c r="A87" s="86">
        <v>3236</v>
      </c>
      <c r="B87" s="94" t="s">
        <v>66</v>
      </c>
      <c r="C87" s="88">
        <f t="shared" si="18"/>
        <v>0</v>
      </c>
      <c r="D87" s="87"/>
      <c r="E87" s="87"/>
      <c r="F87" s="87"/>
      <c r="G87" s="87"/>
      <c r="H87" s="95"/>
      <c r="I87" s="95"/>
      <c r="J87" s="95"/>
      <c r="K87" s="88">
        <f t="shared" si="19"/>
        <v>0</v>
      </c>
      <c r="L87" s="95"/>
    </row>
    <row r="88" spans="1:12" ht="12.75">
      <c r="A88" s="86">
        <v>3237</v>
      </c>
      <c r="B88" s="94" t="s">
        <v>67</v>
      </c>
      <c r="C88" s="88">
        <f t="shared" si="18"/>
        <v>0</v>
      </c>
      <c r="D88" s="87"/>
      <c r="E88" s="87"/>
      <c r="F88" s="87"/>
      <c r="G88" s="87"/>
      <c r="H88" s="95"/>
      <c r="I88" s="95"/>
      <c r="J88" s="95"/>
      <c r="K88" s="88">
        <f t="shared" si="19"/>
        <v>0</v>
      </c>
      <c r="L88" s="95"/>
    </row>
    <row r="89" spans="1:12" ht="12.75">
      <c r="A89" s="86">
        <v>3238</v>
      </c>
      <c r="B89" s="94" t="s">
        <v>68</v>
      </c>
      <c r="C89" s="88">
        <f t="shared" si="18"/>
        <v>0</v>
      </c>
      <c r="D89" s="87"/>
      <c r="E89" s="87"/>
      <c r="F89" s="87"/>
      <c r="G89" s="87"/>
      <c r="H89" s="95"/>
      <c r="I89" s="95"/>
      <c r="J89" s="95"/>
      <c r="K89" s="88">
        <f t="shared" si="19"/>
        <v>0</v>
      </c>
      <c r="L89" s="95"/>
    </row>
    <row r="90" spans="1:12" s="6" customFormat="1" ht="12.75">
      <c r="A90" s="86">
        <v>3239</v>
      </c>
      <c r="B90" s="94" t="s">
        <v>69</v>
      </c>
      <c r="C90" s="88">
        <f t="shared" si="18"/>
        <v>0</v>
      </c>
      <c r="D90" s="87"/>
      <c r="E90" s="87"/>
      <c r="F90" s="87"/>
      <c r="G90" s="87"/>
      <c r="H90" s="95"/>
      <c r="I90" s="95"/>
      <c r="J90" s="95"/>
      <c r="K90" s="88">
        <f t="shared" si="19"/>
        <v>0</v>
      </c>
      <c r="L90" s="95"/>
    </row>
    <row r="91" spans="1:12" ht="25.5">
      <c r="A91" s="93">
        <v>324</v>
      </c>
      <c r="B91" s="84" t="s">
        <v>44</v>
      </c>
      <c r="C91" s="88">
        <f t="shared" si="18"/>
        <v>0</v>
      </c>
      <c r="D91" s="87"/>
      <c r="E91" s="87"/>
      <c r="F91" s="87"/>
      <c r="G91" s="87"/>
      <c r="H91" s="95"/>
      <c r="I91" s="95"/>
      <c r="J91" s="95"/>
      <c r="K91" s="88">
        <f t="shared" si="19"/>
        <v>0</v>
      </c>
      <c r="L91" s="95"/>
    </row>
    <row r="92" spans="1:12" ht="25.5">
      <c r="A92" s="93">
        <v>329</v>
      </c>
      <c r="B92" s="84" t="s">
        <v>32</v>
      </c>
      <c r="C92" s="88">
        <f t="shared" si="18"/>
        <v>0</v>
      </c>
      <c r="D92" s="88">
        <f aca="true" t="shared" si="20" ref="D92:J92">SUM(D93:D96)</f>
        <v>0</v>
      </c>
      <c r="E92" s="88">
        <f t="shared" si="20"/>
        <v>0</v>
      </c>
      <c r="F92" s="88">
        <f t="shared" si="20"/>
        <v>0</v>
      </c>
      <c r="G92" s="88">
        <f t="shared" si="20"/>
        <v>0</v>
      </c>
      <c r="H92" s="88">
        <f t="shared" si="20"/>
        <v>0</v>
      </c>
      <c r="I92" s="88">
        <f t="shared" si="20"/>
        <v>0</v>
      </c>
      <c r="J92" s="88">
        <f t="shared" si="20"/>
        <v>0</v>
      </c>
      <c r="K92" s="88">
        <v>0</v>
      </c>
      <c r="L92" s="88">
        <v>0</v>
      </c>
    </row>
    <row r="93" spans="1:12" s="6" customFormat="1" ht="12.75" customHeight="1">
      <c r="A93" s="86">
        <v>3293</v>
      </c>
      <c r="B93" s="94" t="s">
        <v>99</v>
      </c>
      <c r="C93" s="88">
        <f t="shared" si="18"/>
        <v>0</v>
      </c>
      <c r="D93" s="87"/>
      <c r="E93" s="95"/>
      <c r="F93" s="87"/>
      <c r="G93" s="95"/>
      <c r="H93" s="95"/>
      <c r="I93" s="95"/>
      <c r="J93" s="95"/>
      <c r="K93" s="88">
        <f t="shared" si="19"/>
        <v>0</v>
      </c>
      <c r="L93" s="95"/>
    </row>
    <row r="94" spans="1:12" s="6" customFormat="1" ht="12.75">
      <c r="A94" s="86">
        <v>3294</v>
      </c>
      <c r="B94" s="94" t="s">
        <v>70</v>
      </c>
      <c r="C94" s="88">
        <f t="shared" si="18"/>
        <v>0</v>
      </c>
      <c r="D94" s="87"/>
      <c r="E94" s="95"/>
      <c r="F94" s="87"/>
      <c r="G94" s="95"/>
      <c r="H94" s="95"/>
      <c r="I94" s="95"/>
      <c r="J94" s="95"/>
      <c r="K94" s="88">
        <f t="shared" si="19"/>
        <v>0</v>
      </c>
      <c r="L94" s="95"/>
    </row>
    <row r="95" spans="1:12" s="6" customFormat="1" ht="12.75">
      <c r="A95" s="86">
        <v>3295</v>
      </c>
      <c r="B95" s="94" t="s">
        <v>71</v>
      </c>
      <c r="C95" s="88">
        <f t="shared" si="18"/>
        <v>0</v>
      </c>
      <c r="D95" s="87"/>
      <c r="E95" s="95"/>
      <c r="F95" s="87"/>
      <c r="G95" s="95"/>
      <c r="H95" s="95"/>
      <c r="I95" s="95"/>
      <c r="J95" s="95"/>
      <c r="K95" s="88">
        <f t="shared" si="19"/>
        <v>0</v>
      </c>
      <c r="L95" s="95"/>
    </row>
    <row r="96" spans="1:12" ht="12.75">
      <c r="A96" s="86">
        <v>3299</v>
      </c>
      <c r="B96" s="94" t="s">
        <v>32</v>
      </c>
      <c r="C96" s="88">
        <f t="shared" si="18"/>
        <v>0</v>
      </c>
      <c r="D96" s="87"/>
      <c r="E96" s="95"/>
      <c r="F96" s="87"/>
      <c r="G96" s="95"/>
      <c r="H96" s="95"/>
      <c r="I96" s="95"/>
      <c r="J96" s="95"/>
      <c r="K96" s="88">
        <f t="shared" si="19"/>
        <v>0</v>
      </c>
      <c r="L96" s="95"/>
    </row>
    <row r="97" spans="1:12" ht="12.75">
      <c r="A97" s="93">
        <v>34</v>
      </c>
      <c r="B97" s="84" t="s">
        <v>33</v>
      </c>
      <c r="C97" s="88">
        <f>C98</f>
        <v>0</v>
      </c>
      <c r="D97" s="88">
        <f aca="true" t="shared" si="21" ref="D97:J98">D98</f>
        <v>0</v>
      </c>
      <c r="E97" s="88">
        <f t="shared" si="21"/>
        <v>0</v>
      </c>
      <c r="F97" s="88">
        <f t="shared" si="21"/>
        <v>0</v>
      </c>
      <c r="G97" s="88">
        <f t="shared" si="21"/>
        <v>0</v>
      </c>
      <c r="H97" s="88">
        <f t="shared" si="21"/>
        <v>0</v>
      </c>
      <c r="I97" s="88">
        <f t="shared" si="21"/>
        <v>0</v>
      </c>
      <c r="J97" s="88">
        <f t="shared" si="21"/>
        <v>0</v>
      </c>
      <c r="K97" s="88">
        <v>0</v>
      </c>
      <c r="L97" s="88">
        <v>0</v>
      </c>
    </row>
    <row r="98" spans="1:12" ht="12.75">
      <c r="A98" s="93">
        <v>343</v>
      </c>
      <c r="B98" s="84" t="s">
        <v>34</v>
      </c>
      <c r="C98" s="88">
        <f>SUM(D98+E98+F98+G98+H98+I98+J98)</f>
        <v>0</v>
      </c>
      <c r="D98" s="88">
        <f>D99</f>
        <v>0</v>
      </c>
      <c r="E98" s="88">
        <f t="shared" si="21"/>
        <v>0</v>
      </c>
      <c r="F98" s="88">
        <f t="shared" si="21"/>
        <v>0</v>
      </c>
      <c r="G98" s="88">
        <f t="shared" si="21"/>
        <v>0</v>
      </c>
      <c r="H98" s="88">
        <f t="shared" si="21"/>
        <v>0</v>
      </c>
      <c r="I98" s="88">
        <f t="shared" si="21"/>
        <v>0</v>
      </c>
      <c r="J98" s="88">
        <f t="shared" si="21"/>
        <v>0</v>
      </c>
      <c r="K98" s="88">
        <f>SUM(L98+M98+N98+O98+P98+Q98+R98)</f>
        <v>0</v>
      </c>
      <c r="L98" s="88">
        <v>0</v>
      </c>
    </row>
    <row r="99" spans="1:12" s="6" customFormat="1" ht="12.75">
      <c r="A99" s="86">
        <v>3431</v>
      </c>
      <c r="B99" s="94" t="s">
        <v>72</v>
      </c>
      <c r="C99" s="88">
        <f>SUM(D99+E99+F99+G99+H99+I99+J99)</f>
        <v>0</v>
      </c>
      <c r="D99" s="87"/>
      <c r="E99" s="95"/>
      <c r="F99" s="95"/>
      <c r="G99" s="95"/>
      <c r="H99" s="95"/>
      <c r="I99" s="95"/>
      <c r="J99" s="95"/>
      <c r="K99" s="88">
        <f>SUM(L99+M99+N99+O99+P99+Q99+R99)</f>
        <v>0</v>
      </c>
      <c r="L99" s="95"/>
    </row>
    <row r="100" spans="1:12" ht="25.5">
      <c r="A100" s="93">
        <v>4</v>
      </c>
      <c r="B100" s="84" t="s">
        <v>36</v>
      </c>
      <c r="C100" s="88">
        <f>C101</f>
        <v>0</v>
      </c>
      <c r="D100" s="88">
        <f aca="true" t="shared" si="22" ref="D100:J100">D101</f>
        <v>0</v>
      </c>
      <c r="E100" s="88">
        <f t="shared" si="22"/>
        <v>0</v>
      </c>
      <c r="F100" s="88">
        <f t="shared" si="22"/>
        <v>0</v>
      </c>
      <c r="G100" s="88">
        <f t="shared" si="22"/>
        <v>0</v>
      </c>
      <c r="H100" s="88">
        <f t="shared" si="22"/>
        <v>0</v>
      </c>
      <c r="I100" s="88">
        <f t="shared" si="22"/>
        <v>0</v>
      </c>
      <c r="J100" s="88">
        <f t="shared" si="22"/>
        <v>0</v>
      </c>
      <c r="K100" s="88">
        <v>0</v>
      </c>
      <c r="L100" s="88">
        <v>0</v>
      </c>
    </row>
    <row r="101" spans="1:12" ht="25.5">
      <c r="A101" s="93">
        <v>42</v>
      </c>
      <c r="B101" s="84" t="s">
        <v>37</v>
      </c>
      <c r="C101" s="88">
        <f>SUM(C102+C105)</f>
        <v>0</v>
      </c>
      <c r="D101" s="88">
        <f>SUM(D102+D105)</f>
        <v>0</v>
      </c>
      <c r="E101" s="88">
        <f aca="true" t="shared" si="23" ref="E101:J101">SUM(E102+E105)</f>
        <v>0</v>
      </c>
      <c r="F101" s="88">
        <f t="shared" si="23"/>
        <v>0</v>
      </c>
      <c r="G101" s="88">
        <f t="shared" si="23"/>
        <v>0</v>
      </c>
      <c r="H101" s="88">
        <f t="shared" si="23"/>
        <v>0</v>
      </c>
      <c r="I101" s="88">
        <f t="shared" si="23"/>
        <v>0</v>
      </c>
      <c r="J101" s="88">
        <f t="shared" si="23"/>
        <v>0</v>
      </c>
      <c r="K101" s="88">
        <v>0</v>
      </c>
      <c r="L101" s="88">
        <v>0</v>
      </c>
    </row>
    <row r="102" spans="1:12" ht="12.75">
      <c r="A102" s="93">
        <v>422</v>
      </c>
      <c r="B102" s="84" t="s">
        <v>35</v>
      </c>
      <c r="C102" s="88">
        <f>SUM(D102+E102+F102+G102+H102+I102+J102)</f>
        <v>0</v>
      </c>
      <c r="D102" s="88">
        <f>SUM(D103:D104)</f>
        <v>0</v>
      </c>
      <c r="E102" s="88">
        <f aca="true" t="shared" si="24" ref="E102:J102">SUM(E103:E104)</f>
        <v>0</v>
      </c>
      <c r="F102" s="88">
        <f t="shared" si="24"/>
        <v>0</v>
      </c>
      <c r="G102" s="88">
        <f t="shared" si="24"/>
        <v>0</v>
      </c>
      <c r="H102" s="88">
        <f t="shared" si="24"/>
        <v>0</v>
      </c>
      <c r="I102" s="88">
        <f t="shared" si="24"/>
        <v>0</v>
      </c>
      <c r="J102" s="88">
        <f t="shared" si="24"/>
        <v>0</v>
      </c>
      <c r="K102" s="88">
        <v>0</v>
      </c>
      <c r="L102" s="88">
        <v>0</v>
      </c>
    </row>
    <row r="103" spans="1:12" ht="12.75">
      <c r="A103" s="86">
        <v>4221</v>
      </c>
      <c r="B103" s="94" t="s">
        <v>48</v>
      </c>
      <c r="C103" s="88">
        <f>SUM(D103+E103+F103+G103+H103+I103+J103)</f>
        <v>0</v>
      </c>
      <c r="D103" s="95"/>
      <c r="E103" s="87"/>
      <c r="F103" s="95"/>
      <c r="G103" s="87"/>
      <c r="H103" s="87"/>
      <c r="I103" s="95"/>
      <c r="J103" s="95"/>
      <c r="K103" s="88">
        <f>SUM(L103+M103+N103+O103+P103+Q103+R103)</f>
        <v>0</v>
      </c>
      <c r="L103" s="95"/>
    </row>
    <row r="104" spans="1:12" s="6" customFormat="1" ht="12.75">
      <c r="A104" s="86">
        <v>4226</v>
      </c>
      <c r="B104" s="94" t="s">
        <v>49</v>
      </c>
      <c r="C104" s="88">
        <f>SUM(D104+E104+F104+G104+H104+I104+J104)</f>
        <v>0</v>
      </c>
      <c r="D104" s="95"/>
      <c r="E104" s="87"/>
      <c r="F104" s="95"/>
      <c r="G104" s="87"/>
      <c r="H104" s="87"/>
      <c r="I104" s="95"/>
      <c r="J104" s="95"/>
      <c r="K104" s="88">
        <f>SUM(L104+M104+N104+O104+P104+Q104+R104)</f>
        <v>0</v>
      </c>
      <c r="L104" s="95"/>
    </row>
    <row r="105" spans="1:12" ht="25.5">
      <c r="A105" s="93">
        <v>424</v>
      </c>
      <c r="B105" s="84" t="s">
        <v>38</v>
      </c>
      <c r="C105" s="88">
        <f>SUM(D105+E105+F105+G105+H105+I105+J105)</f>
        <v>0</v>
      </c>
      <c r="D105" s="88">
        <f>D106</f>
        <v>0</v>
      </c>
      <c r="E105" s="88">
        <f aca="true" t="shared" si="25" ref="E105:J105">E106</f>
        <v>0</v>
      </c>
      <c r="F105" s="88">
        <f t="shared" si="25"/>
        <v>0</v>
      </c>
      <c r="G105" s="88">
        <f t="shared" si="25"/>
        <v>0</v>
      </c>
      <c r="H105" s="88">
        <f t="shared" si="25"/>
        <v>0</v>
      </c>
      <c r="I105" s="88">
        <f t="shared" si="25"/>
        <v>0</v>
      </c>
      <c r="J105" s="88">
        <f t="shared" si="25"/>
        <v>0</v>
      </c>
      <c r="K105" s="88">
        <v>0</v>
      </c>
      <c r="L105" s="88">
        <v>0</v>
      </c>
    </row>
    <row r="106" spans="1:12" ht="12.75">
      <c r="A106" s="86">
        <v>4241</v>
      </c>
      <c r="B106" s="94" t="s">
        <v>50</v>
      </c>
      <c r="C106" s="88">
        <f>SUM(D106+E106+F106+G106+H106+I106+J106)</f>
        <v>0</v>
      </c>
      <c r="D106" s="87"/>
      <c r="E106" s="95"/>
      <c r="F106" s="95"/>
      <c r="G106" s="87"/>
      <c r="H106" s="87"/>
      <c r="I106" s="95"/>
      <c r="J106" s="95"/>
      <c r="K106" s="88">
        <f>SUM(L106+M106+N106+O106+P106+Q106+R106)</f>
        <v>0</v>
      </c>
      <c r="L106" s="95"/>
    </row>
    <row r="107" spans="1:12" s="6" customFormat="1" ht="12.75">
      <c r="A107" s="93"/>
      <c r="B107" s="84" t="s">
        <v>80</v>
      </c>
      <c r="C107" s="88">
        <f aca="true" t="shared" si="26" ref="C107:L107">C59+C100</f>
        <v>148900</v>
      </c>
      <c r="D107" s="88">
        <f t="shared" si="26"/>
        <v>0</v>
      </c>
      <c r="E107" s="88">
        <f t="shared" si="26"/>
        <v>0</v>
      </c>
      <c r="F107" s="88">
        <f t="shared" si="26"/>
        <v>61200</v>
      </c>
      <c r="G107" s="88">
        <f t="shared" si="26"/>
        <v>87700</v>
      </c>
      <c r="H107" s="88">
        <f t="shared" si="26"/>
        <v>0</v>
      </c>
      <c r="I107" s="88">
        <f t="shared" si="26"/>
        <v>0</v>
      </c>
      <c r="J107" s="88">
        <f t="shared" si="26"/>
        <v>0</v>
      </c>
      <c r="K107" s="88">
        <f t="shared" si="26"/>
        <v>148900</v>
      </c>
      <c r="L107" s="88">
        <f t="shared" si="26"/>
        <v>148900</v>
      </c>
    </row>
    <row r="108" spans="1:12" s="6" customFormat="1" ht="12.75">
      <c r="A108" s="93"/>
      <c r="B108" s="84" t="s">
        <v>78</v>
      </c>
      <c r="C108" s="97"/>
      <c r="D108" s="97" t="s">
        <v>106</v>
      </c>
      <c r="E108" s="97"/>
      <c r="F108" s="97"/>
      <c r="G108" s="97" t="s">
        <v>107</v>
      </c>
      <c r="H108" s="97"/>
      <c r="I108" s="97"/>
      <c r="J108" s="97"/>
      <c r="K108" s="97"/>
      <c r="L108" s="97"/>
    </row>
    <row r="109" spans="1:12" s="6" customFormat="1" ht="12.75">
      <c r="A109" s="85" t="s">
        <v>42</v>
      </c>
      <c r="B109" s="84" t="s">
        <v>92</v>
      </c>
      <c r="C109" s="97"/>
      <c r="D109" s="97"/>
      <c r="E109" s="97"/>
      <c r="F109" s="97"/>
      <c r="G109" s="97"/>
      <c r="H109" s="97"/>
      <c r="I109" s="97"/>
      <c r="J109" s="97"/>
      <c r="K109" s="97"/>
      <c r="L109" s="97"/>
    </row>
    <row r="110" spans="1:12" ht="12.75">
      <c r="A110" s="93">
        <v>3</v>
      </c>
      <c r="B110" s="84" t="s">
        <v>23</v>
      </c>
      <c r="C110" s="88">
        <f aca="true" t="shared" si="27" ref="C110:L110">C111+C119+C148</f>
        <v>76680</v>
      </c>
      <c r="D110" s="88">
        <f t="shared" si="27"/>
        <v>5050</v>
      </c>
      <c r="E110" s="88">
        <f t="shared" si="27"/>
        <v>0</v>
      </c>
      <c r="F110" s="88">
        <f t="shared" si="27"/>
        <v>0</v>
      </c>
      <c r="G110" s="88">
        <f t="shared" si="27"/>
        <v>71630</v>
      </c>
      <c r="H110" s="88">
        <f t="shared" si="27"/>
        <v>0</v>
      </c>
      <c r="I110" s="88">
        <f t="shared" si="27"/>
        <v>0</v>
      </c>
      <c r="J110" s="88">
        <f t="shared" si="27"/>
        <v>0</v>
      </c>
      <c r="K110" s="88">
        <f t="shared" si="27"/>
        <v>76680</v>
      </c>
      <c r="L110" s="88">
        <f t="shared" si="27"/>
        <v>76680</v>
      </c>
    </row>
    <row r="111" spans="1:12" ht="12.75">
      <c r="A111" s="93">
        <v>31</v>
      </c>
      <c r="B111" s="84" t="s">
        <v>24</v>
      </c>
      <c r="C111" s="88">
        <f>SUM(C112+C114+C116)</f>
        <v>76000</v>
      </c>
      <c r="D111" s="88">
        <f>SUM(D112+D114+D116)</f>
        <v>5000</v>
      </c>
      <c r="E111" s="88">
        <f aca="true" t="shared" si="28" ref="E111:J111">SUM(E112+E114+E116)</f>
        <v>0</v>
      </c>
      <c r="F111" s="88">
        <f t="shared" si="28"/>
        <v>0</v>
      </c>
      <c r="G111" s="88">
        <f t="shared" si="28"/>
        <v>71000</v>
      </c>
      <c r="H111" s="88">
        <f t="shared" si="28"/>
        <v>0</v>
      </c>
      <c r="I111" s="88">
        <f t="shared" si="28"/>
        <v>0</v>
      </c>
      <c r="J111" s="88">
        <f t="shared" si="28"/>
        <v>0</v>
      </c>
      <c r="K111" s="88">
        <v>76000</v>
      </c>
      <c r="L111" s="88">
        <v>76000</v>
      </c>
    </row>
    <row r="112" spans="1:12" ht="12.75">
      <c r="A112" s="93">
        <v>311</v>
      </c>
      <c r="B112" s="84" t="s">
        <v>25</v>
      </c>
      <c r="C112" s="88">
        <f aca="true" t="shared" si="29" ref="C112:C118">SUM(D112+E112+F112+G112+H112+I112+J112)</f>
        <v>64846</v>
      </c>
      <c r="D112" s="88">
        <v>4266</v>
      </c>
      <c r="E112" s="88">
        <f aca="true" t="shared" si="30" ref="E112:J112">E113</f>
        <v>0</v>
      </c>
      <c r="F112" s="88">
        <f t="shared" si="30"/>
        <v>0</v>
      </c>
      <c r="G112" s="88">
        <v>60580</v>
      </c>
      <c r="H112" s="88">
        <f t="shared" si="30"/>
        <v>0</v>
      </c>
      <c r="I112" s="88">
        <f t="shared" si="30"/>
        <v>0</v>
      </c>
      <c r="J112" s="88">
        <f t="shared" si="30"/>
        <v>0</v>
      </c>
      <c r="K112" s="88">
        <v>0</v>
      </c>
      <c r="L112" s="88">
        <v>0</v>
      </c>
    </row>
    <row r="113" spans="1:12" s="6" customFormat="1" ht="12.75">
      <c r="A113" s="86">
        <v>3111</v>
      </c>
      <c r="B113" s="94" t="s">
        <v>25</v>
      </c>
      <c r="C113" s="88">
        <f t="shared" si="29"/>
        <v>0</v>
      </c>
      <c r="D113" s="87"/>
      <c r="E113" s="95"/>
      <c r="F113" s="87"/>
      <c r="G113" s="87"/>
      <c r="H113" s="95"/>
      <c r="I113" s="95"/>
      <c r="J113" s="95"/>
      <c r="K113" s="95"/>
      <c r="L113" s="95"/>
    </row>
    <row r="114" spans="1:12" ht="12.75">
      <c r="A114" s="93">
        <v>312</v>
      </c>
      <c r="B114" s="84" t="s">
        <v>26</v>
      </c>
      <c r="C114" s="88">
        <f t="shared" si="29"/>
        <v>0</v>
      </c>
      <c r="D114" s="88">
        <f>D115</f>
        <v>0</v>
      </c>
      <c r="E114" s="88">
        <f aca="true" t="shared" si="31" ref="E114:J114">E115</f>
        <v>0</v>
      </c>
      <c r="F114" s="88">
        <f t="shared" si="31"/>
        <v>0</v>
      </c>
      <c r="G114" s="88">
        <f t="shared" si="31"/>
        <v>0</v>
      </c>
      <c r="H114" s="88">
        <f t="shared" si="31"/>
        <v>0</v>
      </c>
      <c r="I114" s="88">
        <f t="shared" si="31"/>
        <v>0</v>
      </c>
      <c r="J114" s="88">
        <f t="shared" si="31"/>
        <v>0</v>
      </c>
      <c r="K114" s="88">
        <v>0</v>
      </c>
      <c r="L114" s="88">
        <v>0</v>
      </c>
    </row>
    <row r="115" spans="1:12" ht="12.75">
      <c r="A115" s="86">
        <v>3121</v>
      </c>
      <c r="B115" s="94" t="s">
        <v>26</v>
      </c>
      <c r="C115" s="88">
        <f t="shared" si="29"/>
        <v>0</v>
      </c>
      <c r="D115" s="95"/>
      <c r="E115" s="95"/>
      <c r="F115" s="95"/>
      <c r="G115" s="87"/>
      <c r="H115" s="95"/>
      <c r="I115" s="95"/>
      <c r="J115" s="95"/>
      <c r="K115" s="95"/>
      <c r="L115" s="95"/>
    </row>
    <row r="116" spans="1:12" ht="12.75">
      <c r="A116" s="93">
        <v>313</v>
      </c>
      <c r="B116" s="84" t="s">
        <v>27</v>
      </c>
      <c r="C116" s="88">
        <f t="shared" si="29"/>
        <v>11154</v>
      </c>
      <c r="D116" s="88">
        <v>734</v>
      </c>
      <c r="E116" s="88">
        <f aca="true" t="shared" si="32" ref="E116:J116">E117</f>
        <v>0</v>
      </c>
      <c r="F116" s="88">
        <f t="shared" si="32"/>
        <v>0</v>
      </c>
      <c r="G116" s="88">
        <v>10420</v>
      </c>
      <c r="H116" s="88">
        <f t="shared" si="32"/>
        <v>0</v>
      </c>
      <c r="I116" s="88">
        <f t="shared" si="32"/>
        <v>0</v>
      </c>
      <c r="J116" s="88">
        <f t="shared" si="32"/>
        <v>0</v>
      </c>
      <c r="K116" s="88">
        <v>0</v>
      </c>
      <c r="L116" s="88">
        <v>0</v>
      </c>
    </row>
    <row r="117" spans="1:12" ht="12.75">
      <c r="A117" s="86">
        <v>3132</v>
      </c>
      <c r="B117" s="94" t="s">
        <v>89</v>
      </c>
      <c r="C117" s="88">
        <f t="shared" si="29"/>
        <v>0</v>
      </c>
      <c r="D117" s="87"/>
      <c r="E117" s="95"/>
      <c r="F117" s="87">
        <v>0</v>
      </c>
      <c r="G117" s="87"/>
      <c r="H117" s="95"/>
      <c r="I117" s="95"/>
      <c r="J117" s="95"/>
      <c r="K117" s="95"/>
      <c r="L117" s="95"/>
    </row>
    <row r="118" spans="1:12" ht="12.75">
      <c r="A118" s="86">
        <v>3133</v>
      </c>
      <c r="B118" s="94" t="s">
        <v>90</v>
      </c>
      <c r="C118" s="88">
        <f t="shared" si="29"/>
        <v>0</v>
      </c>
      <c r="D118" s="87"/>
      <c r="E118" s="95"/>
      <c r="F118" s="87"/>
      <c r="G118" s="87"/>
      <c r="H118" s="95"/>
      <c r="I118" s="95"/>
      <c r="J118" s="95"/>
      <c r="K118" s="95"/>
      <c r="L118" s="95"/>
    </row>
    <row r="119" spans="1:12" s="6" customFormat="1" ht="12.75">
      <c r="A119" s="93">
        <v>32</v>
      </c>
      <c r="B119" s="84" t="s">
        <v>28</v>
      </c>
      <c r="C119" s="88">
        <f>SUM(C120+C125+C132+C142+C143)</f>
        <v>680</v>
      </c>
      <c r="D119" s="88">
        <f aca="true" t="shared" si="33" ref="D119:J119">SUM(D120+D125+D132+D142+D143)</f>
        <v>50</v>
      </c>
      <c r="E119" s="88">
        <f t="shared" si="33"/>
        <v>0</v>
      </c>
      <c r="F119" s="88">
        <f t="shared" si="33"/>
        <v>0</v>
      </c>
      <c r="G119" s="88">
        <f t="shared" si="33"/>
        <v>630</v>
      </c>
      <c r="H119" s="88">
        <f t="shared" si="33"/>
        <v>0</v>
      </c>
      <c r="I119" s="88">
        <f t="shared" si="33"/>
        <v>0</v>
      </c>
      <c r="J119" s="88">
        <f t="shared" si="33"/>
        <v>0</v>
      </c>
      <c r="K119" s="88">
        <v>680</v>
      </c>
      <c r="L119" s="88">
        <v>680</v>
      </c>
    </row>
    <row r="120" spans="1:12" ht="12.75">
      <c r="A120" s="93">
        <v>321</v>
      </c>
      <c r="B120" s="84" t="s">
        <v>29</v>
      </c>
      <c r="C120" s="88">
        <f aca="true" t="shared" si="34" ref="C120:C131">SUM(D120+E120+F120+G120+H120+I120+J120)</f>
        <v>680</v>
      </c>
      <c r="D120" s="88">
        <v>50</v>
      </c>
      <c r="E120" s="88">
        <f aca="true" t="shared" si="35" ref="E120:J120">SUM(E121:E124)</f>
        <v>0</v>
      </c>
      <c r="F120" s="88">
        <f t="shared" si="35"/>
        <v>0</v>
      </c>
      <c r="G120" s="88">
        <v>630</v>
      </c>
      <c r="H120" s="88">
        <f t="shared" si="35"/>
        <v>0</v>
      </c>
      <c r="I120" s="88">
        <f t="shared" si="35"/>
        <v>0</v>
      </c>
      <c r="J120" s="88">
        <f t="shared" si="35"/>
        <v>0</v>
      </c>
      <c r="K120" s="88">
        <v>0</v>
      </c>
      <c r="L120" s="88">
        <v>0</v>
      </c>
    </row>
    <row r="121" spans="1:12" s="6" customFormat="1" ht="12.75">
      <c r="A121" s="86">
        <v>3211</v>
      </c>
      <c r="B121" s="94" t="s">
        <v>51</v>
      </c>
      <c r="C121" s="88">
        <f t="shared" si="34"/>
        <v>0</v>
      </c>
      <c r="D121" s="87"/>
      <c r="E121" s="95"/>
      <c r="F121" s="95"/>
      <c r="G121" s="87"/>
      <c r="H121" s="95"/>
      <c r="I121" s="95"/>
      <c r="J121" s="95"/>
      <c r="K121" s="95"/>
      <c r="L121" s="95"/>
    </row>
    <row r="122" spans="1:12" s="6" customFormat="1" ht="25.5">
      <c r="A122" s="86">
        <v>3212</v>
      </c>
      <c r="B122" s="94" t="s">
        <v>54</v>
      </c>
      <c r="C122" s="88">
        <f t="shared" si="34"/>
        <v>0</v>
      </c>
      <c r="D122" s="87"/>
      <c r="E122" s="95"/>
      <c r="F122" s="95"/>
      <c r="G122" s="87"/>
      <c r="H122" s="95"/>
      <c r="I122" s="95"/>
      <c r="J122" s="95"/>
      <c r="K122" s="95"/>
      <c r="L122" s="95"/>
    </row>
    <row r="123" spans="1:12" ht="12.75">
      <c r="A123" s="86">
        <v>3213</v>
      </c>
      <c r="B123" s="94" t="s">
        <v>52</v>
      </c>
      <c r="C123" s="88">
        <f t="shared" si="34"/>
        <v>0</v>
      </c>
      <c r="D123" s="87"/>
      <c r="E123" s="95"/>
      <c r="F123" s="95"/>
      <c r="G123" s="87"/>
      <c r="H123" s="95"/>
      <c r="I123" s="95"/>
      <c r="J123" s="95"/>
      <c r="K123" s="95"/>
      <c r="L123" s="95"/>
    </row>
    <row r="124" spans="1:12" ht="12.75">
      <c r="A124" s="86">
        <v>3214</v>
      </c>
      <c r="B124" s="94" t="s">
        <v>53</v>
      </c>
      <c r="C124" s="88">
        <f t="shared" si="34"/>
        <v>0</v>
      </c>
      <c r="D124" s="87"/>
      <c r="E124" s="95"/>
      <c r="F124" s="95"/>
      <c r="G124" s="87"/>
      <c r="H124" s="95"/>
      <c r="I124" s="95"/>
      <c r="J124" s="95"/>
      <c r="K124" s="95"/>
      <c r="L124" s="95"/>
    </row>
    <row r="125" spans="1:12" ht="12.75">
      <c r="A125" s="93">
        <v>322</v>
      </c>
      <c r="B125" s="84" t="s">
        <v>30</v>
      </c>
      <c r="C125" s="88">
        <f t="shared" si="34"/>
        <v>0</v>
      </c>
      <c r="D125" s="88">
        <f>SUM(D126:D131)</f>
        <v>0</v>
      </c>
      <c r="E125" s="88">
        <f aca="true" t="shared" si="36" ref="E125:J125">SUM(E126:E131)</f>
        <v>0</v>
      </c>
      <c r="F125" s="88">
        <f t="shared" si="36"/>
        <v>0</v>
      </c>
      <c r="G125" s="88">
        <f t="shared" si="36"/>
        <v>0</v>
      </c>
      <c r="H125" s="88">
        <f t="shared" si="36"/>
        <v>0</v>
      </c>
      <c r="I125" s="88">
        <f t="shared" si="36"/>
        <v>0</v>
      </c>
      <c r="J125" s="88">
        <f t="shared" si="36"/>
        <v>0</v>
      </c>
      <c r="K125" s="88">
        <v>0</v>
      </c>
      <c r="L125" s="88">
        <v>0</v>
      </c>
    </row>
    <row r="126" spans="1:12" s="6" customFormat="1" ht="12.75" customHeight="1">
      <c r="A126" s="86">
        <v>3221</v>
      </c>
      <c r="B126" s="94" t="s">
        <v>55</v>
      </c>
      <c r="C126" s="88">
        <f t="shared" si="34"/>
        <v>0</v>
      </c>
      <c r="D126" s="87"/>
      <c r="E126" s="87"/>
      <c r="F126" s="87"/>
      <c r="G126" s="87"/>
      <c r="H126" s="87"/>
      <c r="I126" s="95"/>
      <c r="J126" s="95"/>
      <c r="K126" s="95"/>
      <c r="L126" s="95"/>
    </row>
    <row r="127" spans="1:12" s="6" customFormat="1" ht="12.75">
      <c r="A127" s="86">
        <v>3222</v>
      </c>
      <c r="B127" s="94" t="s">
        <v>56</v>
      </c>
      <c r="C127" s="88">
        <f t="shared" si="34"/>
        <v>0</v>
      </c>
      <c r="D127" s="87"/>
      <c r="E127" s="87"/>
      <c r="F127" s="87"/>
      <c r="G127" s="87"/>
      <c r="H127" s="87"/>
      <c r="I127" s="95"/>
      <c r="J127" s="95"/>
      <c r="K127" s="95"/>
      <c r="L127" s="95"/>
    </row>
    <row r="128" spans="1:12" s="6" customFormat="1" ht="12.75">
      <c r="A128" s="86">
        <v>3223</v>
      </c>
      <c r="B128" s="94" t="s">
        <v>57</v>
      </c>
      <c r="C128" s="88">
        <f t="shared" si="34"/>
        <v>0</v>
      </c>
      <c r="D128" s="87"/>
      <c r="E128" s="87"/>
      <c r="F128" s="87"/>
      <c r="G128" s="87"/>
      <c r="H128" s="87"/>
      <c r="I128" s="95"/>
      <c r="J128" s="95"/>
      <c r="K128" s="95"/>
      <c r="L128" s="95"/>
    </row>
    <row r="129" spans="1:12" ht="25.5">
      <c r="A129" s="86">
        <v>3224</v>
      </c>
      <c r="B129" s="94" t="s">
        <v>58</v>
      </c>
      <c r="C129" s="88">
        <f t="shared" si="34"/>
        <v>0</v>
      </c>
      <c r="D129" s="87"/>
      <c r="E129" s="87"/>
      <c r="F129" s="87"/>
      <c r="G129" s="87"/>
      <c r="H129" s="87"/>
      <c r="I129" s="95"/>
      <c r="J129" s="95"/>
      <c r="K129" s="95"/>
      <c r="L129" s="95"/>
    </row>
    <row r="130" spans="1:12" ht="12.75">
      <c r="A130" s="86">
        <v>3225</v>
      </c>
      <c r="B130" s="94" t="s">
        <v>59</v>
      </c>
      <c r="C130" s="88">
        <f t="shared" si="34"/>
        <v>0</v>
      </c>
      <c r="D130" s="87"/>
      <c r="E130" s="87"/>
      <c r="F130" s="87"/>
      <c r="G130" s="87"/>
      <c r="H130" s="87"/>
      <c r="I130" s="95"/>
      <c r="J130" s="95"/>
      <c r="K130" s="95"/>
      <c r="L130" s="95"/>
    </row>
    <row r="131" spans="1:12" ht="25.5">
      <c r="A131" s="86">
        <v>3227</v>
      </c>
      <c r="B131" s="94" t="s">
        <v>60</v>
      </c>
      <c r="C131" s="88">
        <f t="shared" si="34"/>
        <v>0</v>
      </c>
      <c r="D131" s="87"/>
      <c r="E131" s="87"/>
      <c r="F131" s="87"/>
      <c r="G131" s="87"/>
      <c r="H131" s="87"/>
      <c r="I131" s="95"/>
      <c r="J131" s="95"/>
      <c r="K131" s="95"/>
      <c r="L131" s="95"/>
    </row>
    <row r="132" spans="1:12" s="6" customFormat="1" ht="12.75">
      <c r="A132" s="93">
        <v>323</v>
      </c>
      <c r="B132" s="84" t="s">
        <v>31</v>
      </c>
      <c r="C132" s="88">
        <f>SUM(D132+E132+F132+G132+H132+I132+J132)</f>
        <v>0</v>
      </c>
      <c r="D132" s="88">
        <f>SUM(D133:D141)</f>
        <v>0</v>
      </c>
      <c r="E132" s="88">
        <f aca="true" t="shared" si="37" ref="E132:J132">SUM(E133:E141)</f>
        <v>0</v>
      </c>
      <c r="F132" s="88">
        <f t="shared" si="37"/>
        <v>0</v>
      </c>
      <c r="G132" s="88">
        <f t="shared" si="37"/>
        <v>0</v>
      </c>
      <c r="H132" s="88">
        <f t="shared" si="37"/>
        <v>0</v>
      </c>
      <c r="I132" s="88">
        <f t="shared" si="37"/>
        <v>0</v>
      </c>
      <c r="J132" s="88">
        <f t="shared" si="37"/>
        <v>0</v>
      </c>
      <c r="K132" s="88">
        <v>0</v>
      </c>
      <c r="L132" s="88">
        <v>0</v>
      </c>
    </row>
    <row r="133" spans="1:12" ht="12.75">
      <c r="A133" s="86">
        <v>3231</v>
      </c>
      <c r="B133" s="94" t="s">
        <v>61</v>
      </c>
      <c r="C133" s="88">
        <f aca="true" t="shared" si="38" ref="C133:C147">SUM(D133+E133+F133+G133+H133+I133+J133)</f>
        <v>0</v>
      </c>
      <c r="D133" s="87"/>
      <c r="E133" s="87"/>
      <c r="F133" s="87"/>
      <c r="G133" s="87"/>
      <c r="H133" s="95"/>
      <c r="I133" s="95"/>
      <c r="J133" s="95"/>
      <c r="K133" s="95"/>
      <c r="L133" s="95"/>
    </row>
    <row r="134" spans="1:12" ht="12.75">
      <c r="A134" s="86">
        <v>3232</v>
      </c>
      <c r="B134" s="94" t="s">
        <v>62</v>
      </c>
      <c r="C134" s="88">
        <f t="shared" si="38"/>
        <v>0</v>
      </c>
      <c r="D134" s="87"/>
      <c r="E134" s="87"/>
      <c r="F134" s="87"/>
      <c r="G134" s="87"/>
      <c r="H134" s="95"/>
      <c r="I134" s="95"/>
      <c r="J134" s="95"/>
      <c r="K134" s="95"/>
      <c r="L134" s="95"/>
    </row>
    <row r="135" spans="1:12" ht="12.75">
      <c r="A135" s="86">
        <v>3233</v>
      </c>
      <c r="B135" s="94" t="s">
        <v>63</v>
      </c>
      <c r="C135" s="88">
        <f t="shared" si="38"/>
        <v>0</v>
      </c>
      <c r="D135" s="87"/>
      <c r="E135" s="87"/>
      <c r="F135" s="87"/>
      <c r="G135" s="87"/>
      <c r="H135" s="95"/>
      <c r="I135" s="95"/>
      <c r="J135" s="95"/>
      <c r="K135" s="95"/>
      <c r="L135" s="95"/>
    </row>
    <row r="136" spans="1:12" ht="12.75">
      <c r="A136" s="86">
        <v>3234</v>
      </c>
      <c r="B136" s="94" t="s">
        <v>64</v>
      </c>
      <c r="C136" s="88">
        <f t="shared" si="38"/>
        <v>0</v>
      </c>
      <c r="D136" s="87"/>
      <c r="E136" s="87"/>
      <c r="F136" s="87"/>
      <c r="G136" s="87"/>
      <c r="H136" s="95"/>
      <c r="I136" s="95"/>
      <c r="J136" s="95"/>
      <c r="K136" s="95"/>
      <c r="L136" s="95"/>
    </row>
    <row r="137" spans="1:12" s="6" customFormat="1" ht="12.75">
      <c r="A137" s="86">
        <v>3235</v>
      </c>
      <c r="B137" s="94" t="s">
        <v>65</v>
      </c>
      <c r="C137" s="88">
        <f t="shared" si="38"/>
        <v>0</v>
      </c>
      <c r="D137" s="87"/>
      <c r="E137" s="87"/>
      <c r="F137" s="87"/>
      <c r="G137" s="87"/>
      <c r="H137" s="95"/>
      <c r="I137" s="95"/>
      <c r="J137" s="95"/>
      <c r="K137" s="95"/>
      <c r="L137" s="95"/>
    </row>
    <row r="138" spans="1:12" ht="12.75">
      <c r="A138" s="86">
        <v>3236</v>
      </c>
      <c r="B138" s="94" t="s">
        <v>66</v>
      </c>
      <c r="C138" s="88">
        <f t="shared" si="38"/>
        <v>0</v>
      </c>
      <c r="D138" s="87"/>
      <c r="E138" s="87"/>
      <c r="F138" s="87"/>
      <c r="G138" s="87"/>
      <c r="H138" s="95"/>
      <c r="I138" s="95"/>
      <c r="J138" s="95"/>
      <c r="K138" s="95"/>
      <c r="L138" s="95"/>
    </row>
    <row r="139" spans="1:12" s="6" customFormat="1" ht="12.75">
      <c r="A139" s="86">
        <v>3237</v>
      </c>
      <c r="B139" s="94" t="s">
        <v>67</v>
      </c>
      <c r="C139" s="88">
        <f t="shared" si="38"/>
        <v>0</v>
      </c>
      <c r="D139" s="87"/>
      <c r="E139" s="87"/>
      <c r="F139" s="87"/>
      <c r="G139" s="87"/>
      <c r="H139" s="95"/>
      <c r="I139" s="95"/>
      <c r="J139" s="95"/>
      <c r="K139" s="95"/>
      <c r="L139" s="95"/>
    </row>
    <row r="140" spans="1:12" ht="12.75">
      <c r="A140" s="86">
        <v>3238</v>
      </c>
      <c r="B140" s="94" t="s">
        <v>68</v>
      </c>
      <c r="C140" s="88">
        <f t="shared" si="38"/>
        <v>0</v>
      </c>
      <c r="D140" s="87"/>
      <c r="E140" s="87"/>
      <c r="F140" s="87"/>
      <c r="G140" s="87"/>
      <c r="H140" s="95"/>
      <c r="I140" s="95"/>
      <c r="J140" s="95"/>
      <c r="K140" s="95"/>
      <c r="L140" s="95"/>
    </row>
    <row r="141" spans="1:12" s="6" customFormat="1" ht="12.75">
      <c r="A141" s="86">
        <v>3239</v>
      </c>
      <c r="B141" s="94" t="s">
        <v>69</v>
      </c>
      <c r="C141" s="88">
        <f t="shared" si="38"/>
        <v>0</v>
      </c>
      <c r="D141" s="87"/>
      <c r="E141" s="87"/>
      <c r="F141" s="87"/>
      <c r="G141" s="87"/>
      <c r="H141" s="95"/>
      <c r="I141" s="95"/>
      <c r="J141" s="95"/>
      <c r="K141" s="95"/>
      <c r="L141" s="95"/>
    </row>
    <row r="142" spans="1:12" s="6" customFormat="1" ht="25.5">
      <c r="A142" s="93">
        <v>324</v>
      </c>
      <c r="B142" s="84" t="s">
        <v>44</v>
      </c>
      <c r="C142" s="88">
        <f t="shared" si="38"/>
        <v>0</v>
      </c>
      <c r="D142" s="87"/>
      <c r="E142" s="87"/>
      <c r="F142" s="87"/>
      <c r="G142" s="87"/>
      <c r="H142" s="95"/>
      <c r="I142" s="95"/>
      <c r="J142" s="95"/>
      <c r="K142" s="95"/>
      <c r="L142" s="95"/>
    </row>
    <row r="143" spans="1:12" ht="12.75" customHeight="1">
      <c r="A143" s="93">
        <v>329</v>
      </c>
      <c r="B143" s="84" t="s">
        <v>32</v>
      </c>
      <c r="C143" s="88">
        <f t="shared" si="38"/>
        <v>0</v>
      </c>
      <c r="D143" s="88">
        <f aca="true" t="shared" si="39" ref="D143:J143">SUM(D144:D147)</f>
        <v>0</v>
      </c>
      <c r="E143" s="88">
        <f t="shared" si="39"/>
        <v>0</v>
      </c>
      <c r="F143" s="88">
        <f t="shared" si="39"/>
        <v>0</v>
      </c>
      <c r="G143" s="88">
        <f t="shared" si="39"/>
        <v>0</v>
      </c>
      <c r="H143" s="88">
        <f t="shared" si="39"/>
        <v>0</v>
      </c>
      <c r="I143" s="88">
        <f t="shared" si="39"/>
        <v>0</v>
      </c>
      <c r="J143" s="88">
        <f t="shared" si="39"/>
        <v>0</v>
      </c>
      <c r="K143" s="88">
        <v>0</v>
      </c>
      <c r="L143" s="88">
        <v>0</v>
      </c>
    </row>
    <row r="144" spans="1:12" ht="12.75">
      <c r="A144" s="86">
        <v>3293</v>
      </c>
      <c r="B144" s="94" t="s">
        <v>99</v>
      </c>
      <c r="C144" s="88">
        <f t="shared" si="38"/>
        <v>0</v>
      </c>
      <c r="D144" s="87"/>
      <c r="E144" s="95"/>
      <c r="F144" s="87"/>
      <c r="G144" s="95"/>
      <c r="H144" s="95"/>
      <c r="I144" s="95"/>
      <c r="J144" s="95"/>
      <c r="K144" s="95"/>
      <c r="L144" s="95"/>
    </row>
    <row r="145" spans="1:12" ht="12.75">
      <c r="A145" s="86">
        <v>3294</v>
      </c>
      <c r="B145" s="94" t="s">
        <v>70</v>
      </c>
      <c r="C145" s="88">
        <f t="shared" si="38"/>
        <v>0</v>
      </c>
      <c r="D145" s="87"/>
      <c r="E145" s="95"/>
      <c r="F145" s="87"/>
      <c r="G145" s="95"/>
      <c r="H145" s="95"/>
      <c r="I145" s="95"/>
      <c r="J145" s="95"/>
      <c r="K145" s="95"/>
      <c r="L145" s="95"/>
    </row>
    <row r="146" spans="1:12" s="6" customFormat="1" ht="12.75">
      <c r="A146" s="86">
        <v>3295</v>
      </c>
      <c r="B146" s="94" t="s">
        <v>71</v>
      </c>
      <c r="C146" s="88">
        <f t="shared" si="38"/>
        <v>0</v>
      </c>
      <c r="D146" s="87"/>
      <c r="E146" s="95"/>
      <c r="F146" s="87"/>
      <c r="G146" s="95"/>
      <c r="H146" s="95"/>
      <c r="I146" s="95"/>
      <c r="J146" s="95"/>
      <c r="K146" s="95"/>
      <c r="L146" s="95"/>
    </row>
    <row r="147" spans="1:12" s="6" customFormat="1" ht="12.75">
      <c r="A147" s="86">
        <v>3299</v>
      </c>
      <c r="B147" s="94" t="s">
        <v>32</v>
      </c>
      <c r="C147" s="88">
        <f t="shared" si="38"/>
        <v>0</v>
      </c>
      <c r="D147" s="87"/>
      <c r="E147" s="95"/>
      <c r="F147" s="87"/>
      <c r="G147" s="95"/>
      <c r="H147" s="95"/>
      <c r="I147" s="95"/>
      <c r="J147" s="95"/>
      <c r="K147" s="95"/>
      <c r="L147" s="95"/>
    </row>
    <row r="148" spans="1:12" s="6" customFormat="1" ht="12.75">
      <c r="A148" s="93">
        <v>34</v>
      </c>
      <c r="B148" s="84" t="s">
        <v>33</v>
      </c>
      <c r="C148" s="88">
        <f>C149</f>
        <v>0</v>
      </c>
      <c r="D148" s="88">
        <f aca="true" t="shared" si="40" ref="D148:J149">D149</f>
        <v>0</v>
      </c>
      <c r="E148" s="88">
        <f t="shared" si="40"/>
        <v>0</v>
      </c>
      <c r="F148" s="88">
        <f t="shared" si="40"/>
        <v>0</v>
      </c>
      <c r="G148" s="88">
        <f t="shared" si="40"/>
        <v>0</v>
      </c>
      <c r="H148" s="88">
        <f t="shared" si="40"/>
        <v>0</v>
      </c>
      <c r="I148" s="88">
        <f t="shared" si="40"/>
        <v>0</v>
      </c>
      <c r="J148" s="88">
        <f t="shared" si="40"/>
        <v>0</v>
      </c>
      <c r="K148" s="88">
        <v>0</v>
      </c>
      <c r="L148" s="88">
        <v>0</v>
      </c>
    </row>
    <row r="149" spans="1:12" ht="12.75">
      <c r="A149" s="93">
        <v>343</v>
      </c>
      <c r="B149" s="84" t="s">
        <v>34</v>
      </c>
      <c r="C149" s="88">
        <f>SUM(D149+E149+F149+G149+H149+I149+J149)</f>
        <v>0</v>
      </c>
      <c r="D149" s="88">
        <f>D150</f>
        <v>0</v>
      </c>
      <c r="E149" s="88">
        <f t="shared" si="40"/>
        <v>0</v>
      </c>
      <c r="F149" s="88">
        <f t="shared" si="40"/>
        <v>0</v>
      </c>
      <c r="G149" s="88">
        <f t="shared" si="40"/>
        <v>0</v>
      </c>
      <c r="H149" s="88">
        <f t="shared" si="40"/>
        <v>0</v>
      </c>
      <c r="I149" s="88">
        <f t="shared" si="40"/>
        <v>0</v>
      </c>
      <c r="J149" s="88">
        <f t="shared" si="40"/>
        <v>0</v>
      </c>
      <c r="K149" s="88">
        <v>0</v>
      </c>
      <c r="L149" s="88">
        <v>0</v>
      </c>
    </row>
    <row r="150" spans="1:12" ht="12.75">
      <c r="A150" s="86">
        <v>3431</v>
      </c>
      <c r="B150" s="94" t="s">
        <v>72</v>
      </c>
      <c r="C150" s="88">
        <f>SUM(D150+E150+F150+G150+H150+I150+J150)</f>
        <v>0</v>
      </c>
      <c r="D150" s="87"/>
      <c r="E150" s="95"/>
      <c r="F150" s="95"/>
      <c r="G150" s="95"/>
      <c r="H150" s="95"/>
      <c r="I150" s="95"/>
      <c r="J150" s="95"/>
      <c r="K150" s="95"/>
      <c r="L150" s="95"/>
    </row>
    <row r="151" spans="1:12" ht="25.5">
      <c r="A151" s="93">
        <v>4</v>
      </c>
      <c r="B151" s="84" t="s">
        <v>36</v>
      </c>
      <c r="C151" s="88">
        <f>C152</f>
        <v>0</v>
      </c>
      <c r="D151" s="88">
        <f aca="true" t="shared" si="41" ref="D151:J151">D152</f>
        <v>0</v>
      </c>
      <c r="E151" s="88">
        <f t="shared" si="41"/>
        <v>0</v>
      </c>
      <c r="F151" s="88">
        <f t="shared" si="41"/>
        <v>0</v>
      </c>
      <c r="G151" s="88">
        <f t="shared" si="41"/>
        <v>0</v>
      </c>
      <c r="H151" s="88">
        <f t="shared" si="41"/>
        <v>0</v>
      </c>
      <c r="I151" s="88">
        <f t="shared" si="41"/>
        <v>0</v>
      </c>
      <c r="J151" s="88">
        <f t="shared" si="41"/>
        <v>0</v>
      </c>
      <c r="K151" s="88">
        <v>0</v>
      </c>
      <c r="L151" s="88">
        <v>0</v>
      </c>
    </row>
    <row r="152" spans="1:12" s="6" customFormat="1" ht="25.5">
      <c r="A152" s="93">
        <v>42</v>
      </c>
      <c r="B152" s="84" t="s">
        <v>37</v>
      </c>
      <c r="C152" s="88">
        <f>SUM(C153+C156)</f>
        <v>0</v>
      </c>
      <c r="D152" s="88">
        <f>SUM(D153+D156)</f>
        <v>0</v>
      </c>
      <c r="E152" s="88">
        <f aca="true" t="shared" si="42" ref="E152:J152">SUM(E153+E156)</f>
        <v>0</v>
      </c>
      <c r="F152" s="88">
        <f t="shared" si="42"/>
        <v>0</v>
      </c>
      <c r="G152" s="88">
        <f t="shared" si="42"/>
        <v>0</v>
      </c>
      <c r="H152" s="88">
        <f t="shared" si="42"/>
        <v>0</v>
      </c>
      <c r="I152" s="88">
        <f t="shared" si="42"/>
        <v>0</v>
      </c>
      <c r="J152" s="88">
        <f t="shared" si="42"/>
        <v>0</v>
      </c>
      <c r="K152" s="88">
        <v>0</v>
      </c>
      <c r="L152" s="88">
        <v>0</v>
      </c>
    </row>
    <row r="153" spans="1:12" ht="12.75">
      <c r="A153" s="93">
        <v>422</v>
      </c>
      <c r="B153" s="84" t="s">
        <v>35</v>
      </c>
      <c r="C153" s="88">
        <f>SUM(D153+E153+F153+G153+H153+I153+J153)</f>
        <v>0</v>
      </c>
      <c r="D153" s="88">
        <f>SUM(D154:D155)</f>
        <v>0</v>
      </c>
      <c r="E153" s="88">
        <f aca="true" t="shared" si="43" ref="E153:J153">SUM(E154:E155)</f>
        <v>0</v>
      </c>
      <c r="F153" s="88">
        <f t="shared" si="43"/>
        <v>0</v>
      </c>
      <c r="G153" s="88">
        <f t="shared" si="43"/>
        <v>0</v>
      </c>
      <c r="H153" s="88">
        <f t="shared" si="43"/>
        <v>0</v>
      </c>
      <c r="I153" s="88">
        <f t="shared" si="43"/>
        <v>0</v>
      </c>
      <c r="J153" s="88">
        <f t="shared" si="43"/>
        <v>0</v>
      </c>
      <c r="K153" s="88">
        <v>0</v>
      </c>
      <c r="L153" s="88">
        <v>0</v>
      </c>
    </row>
    <row r="154" spans="1:12" ht="12.75">
      <c r="A154" s="86">
        <v>4221</v>
      </c>
      <c r="B154" s="94" t="s">
        <v>48</v>
      </c>
      <c r="C154" s="88">
        <f>SUM(D154+E154+F154+G154+H154+I154+J154)</f>
        <v>0</v>
      </c>
      <c r="D154" s="95"/>
      <c r="E154" s="87"/>
      <c r="F154" s="95"/>
      <c r="G154" s="87"/>
      <c r="H154" s="87"/>
      <c r="I154" s="95"/>
      <c r="J154" s="95"/>
      <c r="K154" s="95"/>
      <c r="L154" s="95"/>
    </row>
    <row r="155" spans="1:12" ht="12.75">
      <c r="A155" s="86">
        <v>4226</v>
      </c>
      <c r="B155" s="94" t="s">
        <v>49</v>
      </c>
      <c r="C155" s="88">
        <f>SUM(D155+E155+F155+G155+H155+I155+J155)</f>
        <v>0</v>
      </c>
      <c r="D155" s="95"/>
      <c r="E155" s="87"/>
      <c r="F155" s="95"/>
      <c r="G155" s="87"/>
      <c r="H155" s="87"/>
      <c r="I155" s="95"/>
      <c r="J155" s="95"/>
      <c r="K155" s="95"/>
      <c r="L155" s="95"/>
    </row>
    <row r="156" spans="1:12" ht="25.5">
      <c r="A156" s="93">
        <v>424</v>
      </c>
      <c r="B156" s="84" t="s">
        <v>38</v>
      </c>
      <c r="C156" s="88">
        <f>SUM(D156+E156+F156+G156+H156+I156+J156)</f>
        <v>0</v>
      </c>
      <c r="D156" s="88">
        <f>D157</f>
        <v>0</v>
      </c>
      <c r="E156" s="88">
        <f aca="true" t="shared" si="44" ref="E156:J156">E157</f>
        <v>0</v>
      </c>
      <c r="F156" s="88">
        <f t="shared" si="44"/>
        <v>0</v>
      </c>
      <c r="G156" s="88">
        <f t="shared" si="44"/>
        <v>0</v>
      </c>
      <c r="H156" s="88">
        <f t="shared" si="44"/>
        <v>0</v>
      </c>
      <c r="I156" s="88">
        <f t="shared" si="44"/>
        <v>0</v>
      </c>
      <c r="J156" s="88">
        <f t="shared" si="44"/>
        <v>0</v>
      </c>
      <c r="K156" s="88">
        <v>0</v>
      </c>
      <c r="L156" s="88">
        <v>0</v>
      </c>
    </row>
    <row r="157" spans="1:12" s="6" customFormat="1" ht="12.75">
      <c r="A157" s="86">
        <v>4241</v>
      </c>
      <c r="B157" s="94" t="s">
        <v>50</v>
      </c>
      <c r="C157" s="88">
        <f>SUM(D157+E157+F157+G157+H157+I157+J157)</f>
        <v>0</v>
      </c>
      <c r="D157" s="87"/>
      <c r="E157" s="95"/>
      <c r="F157" s="95"/>
      <c r="G157" s="87"/>
      <c r="H157" s="87"/>
      <c r="I157" s="95"/>
      <c r="J157" s="95"/>
      <c r="K157" s="95"/>
      <c r="L157" s="95"/>
    </row>
    <row r="158" spans="1:12" ht="12.75">
      <c r="A158" s="93"/>
      <c r="B158" s="84" t="s">
        <v>80</v>
      </c>
      <c r="C158" s="88">
        <f aca="true" t="shared" si="45" ref="C158:L158">C110+C151</f>
        <v>76680</v>
      </c>
      <c r="D158" s="88">
        <f t="shared" si="45"/>
        <v>5050</v>
      </c>
      <c r="E158" s="88">
        <f t="shared" si="45"/>
        <v>0</v>
      </c>
      <c r="F158" s="88">
        <f t="shared" si="45"/>
        <v>0</v>
      </c>
      <c r="G158" s="88">
        <f t="shared" si="45"/>
        <v>71630</v>
      </c>
      <c r="H158" s="88">
        <f t="shared" si="45"/>
        <v>0</v>
      </c>
      <c r="I158" s="88">
        <f t="shared" si="45"/>
        <v>0</v>
      </c>
      <c r="J158" s="88">
        <f t="shared" si="45"/>
        <v>0</v>
      </c>
      <c r="K158" s="88">
        <f t="shared" si="45"/>
        <v>76680</v>
      </c>
      <c r="L158" s="88">
        <f t="shared" si="45"/>
        <v>76680</v>
      </c>
    </row>
    <row r="159" spans="1:12" s="6" customFormat="1" ht="25.5">
      <c r="A159" s="93"/>
      <c r="B159" s="84" t="s">
        <v>79</v>
      </c>
      <c r="C159" s="97"/>
      <c r="D159" s="97"/>
      <c r="E159" s="97"/>
      <c r="F159" s="97"/>
      <c r="G159" s="97" t="s">
        <v>107</v>
      </c>
      <c r="H159" s="97"/>
      <c r="I159" s="97"/>
      <c r="J159" s="97"/>
      <c r="K159" s="97"/>
      <c r="L159" s="97"/>
    </row>
    <row r="160" spans="1:12" s="6" customFormat="1" ht="12.75">
      <c r="A160" s="85" t="s">
        <v>42</v>
      </c>
      <c r="B160" s="84" t="s">
        <v>92</v>
      </c>
      <c r="C160" s="97"/>
      <c r="D160" s="97"/>
      <c r="E160" s="97"/>
      <c r="F160" s="97"/>
      <c r="G160" s="97"/>
      <c r="H160" s="97"/>
      <c r="I160" s="97"/>
      <c r="J160" s="97"/>
      <c r="K160" s="97"/>
      <c r="L160" s="97"/>
    </row>
    <row r="161" spans="1:12" ht="12.75">
      <c r="A161" s="93">
        <v>3</v>
      </c>
      <c r="B161" s="84" t="s">
        <v>23</v>
      </c>
      <c r="C161" s="88">
        <f aca="true" t="shared" si="46" ref="C161:J161">C162+C169+C198</f>
        <v>17000</v>
      </c>
      <c r="D161" s="88">
        <f t="shared" si="46"/>
        <v>0</v>
      </c>
      <c r="E161" s="88">
        <f t="shared" si="46"/>
        <v>0</v>
      </c>
      <c r="F161" s="88">
        <f t="shared" si="46"/>
        <v>0</v>
      </c>
      <c r="G161" s="88">
        <f t="shared" si="46"/>
        <v>17000</v>
      </c>
      <c r="H161" s="88">
        <f t="shared" si="46"/>
        <v>0</v>
      </c>
      <c r="I161" s="88">
        <f t="shared" si="46"/>
        <v>0</v>
      </c>
      <c r="J161" s="88">
        <f t="shared" si="46"/>
        <v>0</v>
      </c>
      <c r="K161" s="88">
        <v>17000</v>
      </c>
      <c r="L161" s="88">
        <v>17000</v>
      </c>
    </row>
    <row r="162" spans="1:12" s="6" customFormat="1" ht="12.75">
      <c r="A162" s="93">
        <v>31</v>
      </c>
      <c r="B162" s="84" t="s">
        <v>24</v>
      </c>
      <c r="C162" s="88">
        <f>SUM(C163+C165+C167)</f>
        <v>0</v>
      </c>
      <c r="D162" s="88">
        <f>SUM(D163+D165+D167)</f>
        <v>0</v>
      </c>
      <c r="E162" s="88">
        <f aca="true" t="shared" si="47" ref="E162:J162">SUM(E163+E165+E167)</f>
        <v>0</v>
      </c>
      <c r="F162" s="88">
        <f t="shared" si="47"/>
        <v>0</v>
      </c>
      <c r="G162" s="88">
        <f t="shared" si="47"/>
        <v>0</v>
      </c>
      <c r="H162" s="88">
        <f t="shared" si="47"/>
        <v>0</v>
      </c>
      <c r="I162" s="88">
        <f t="shared" si="47"/>
        <v>0</v>
      </c>
      <c r="J162" s="88">
        <f t="shared" si="47"/>
        <v>0</v>
      </c>
      <c r="K162" s="88">
        <v>0</v>
      </c>
      <c r="L162" s="88">
        <v>0</v>
      </c>
    </row>
    <row r="163" spans="1:12" ht="12.75">
      <c r="A163" s="93">
        <v>311</v>
      </c>
      <c r="B163" s="84" t="s">
        <v>25</v>
      </c>
      <c r="C163" s="88">
        <f aca="true" t="shared" si="48" ref="C163:C168">SUM(D163+E163+F163+G163+H163+I163+J163)</f>
        <v>0</v>
      </c>
      <c r="D163" s="88">
        <f>D164</f>
        <v>0</v>
      </c>
      <c r="E163" s="88">
        <f aca="true" t="shared" si="49" ref="E163:J163">E164</f>
        <v>0</v>
      </c>
      <c r="F163" s="88">
        <f t="shared" si="49"/>
        <v>0</v>
      </c>
      <c r="G163" s="88">
        <f t="shared" si="49"/>
        <v>0</v>
      </c>
      <c r="H163" s="88">
        <f t="shared" si="49"/>
        <v>0</v>
      </c>
      <c r="I163" s="88">
        <f t="shared" si="49"/>
        <v>0</v>
      </c>
      <c r="J163" s="88">
        <f t="shared" si="49"/>
        <v>0</v>
      </c>
      <c r="K163" s="88">
        <v>0</v>
      </c>
      <c r="L163" s="88">
        <v>0</v>
      </c>
    </row>
    <row r="164" spans="1:12" ht="12.75">
      <c r="A164" s="86">
        <v>3111</v>
      </c>
      <c r="B164" s="94" t="s">
        <v>25</v>
      </c>
      <c r="C164" s="88">
        <f t="shared" si="48"/>
        <v>0</v>
      </c>
      <c r="D164" s="87"/>
      <c r="E164" s="95"/>
      <c r="F164" s="87"/>
      <c r="G164" s="87"/>
      <c r="H164" s="95"/>
      <c r="I164" s="95"/>
      <c r="J164" s="95"/>
      <c r="K164" s="95"/>
      <c r="L164" s="95"/>
    </row>
    <row r="165" spans="1:12" ht="12.75">
      <c r="A165" s="93">
        <v>312</v>
      </c>
      <c r="B165" s="84" t="s">
        <v>26</v>
      </c>
      <c r="C165" s="88">
        <f t="shared" si="48"/>
        <v>0</v>
      </c>
      <c r="D165" s="88">
        <f>D166</f>
        <v>0</v>
      </c>
      <c r="E165" s="88">
        <f aca="true" t="shared" si="50" ref="E165:J165">E166</f>
        <v>0</v>
      </c>
      <c r="F165" s="88">
        <f t="shared" si="50"/>
        <v>0</v>
      </c>
      <c r="G165" s="88">
        <f t="shared" si="50"/>
        <v>0</v>
      </c>
      <c r="H165" s="88">
        <f t="shared" si="50"/>
        <v>0</v>
      </c>
      <c r="I165" s="88">
        <f t="shared" si="50"/>
        <v>0</v>
      </c>
      <c r="J165" s="88">
        <f t="shared" si="50"/>
        <v>0</v>
      </c>
      <c r="K165" s="95"/>
      <c r="L165" s="95"/>
    </row>
    <row r="166" spans="1:12" ht="12.75">
      <c r="A166" s="86">
        <v>3121</v>
      </c>
      <c r="B166" s="94" t="s">
        <v>26</v>
      </c>
      <c r="C166" s="88">
        <f t="shared" si="48"/>
        <v>0</v>
      </c>
      <c r="D166" s="95"/>
      <c r="E166" s="95"/>
      <c r="F166" s="95"/>
      <c r="G166" s="87"/>
      <c r="H166" s="95"/>
      <c r="I166" s="95"/>
      <c r="J166" s="95"/>
      <c r="K166" s="95"/>
      <c r="L166" s="95"/>
    </row>
    <row r="167" spans="1:12" ht="12.75">
      <c r="A167" s="93">
        <v>313</v>
      </c>
      <c r="B167" s="84" t="s">
        <v>27</v>
      </c>
      <c r="C167" s="88">
        <f t="shared" si="48"/>
        <v>0</v>
      </c>
      <c r="D167" s="88">
        <f>D168</f>
        <v>0</v>
      </c>
      <c r="E167" s="88">
        <f aca="true" t="shared" si="51" ref="E167:J167">E168</f>
        <v>0</v>
      </c>
      <c r="F167" s="88">
        <f t="shared" si="51"/>
        <v>0</v>
      </c>
      <c r="G167" s="88">
        <f t="shared" si="51"/>
        <v>0</v>
      </c>
      <c r="H167" s="88">
        <f t="shared" si="51"/>
        <v>0</v>
      </c>
      <c r="I167" s="88">
        <f t="shared" si="51"/>
        <v>0</v>
      </c>
      <c r="J167" s="88">
        <f t="shared" si="51"/>
        <v>0</v>
      </c>
      <c r="K167" s="88">
        <v>0</v>
      </c>
      <c r="L167" s="88">
        <v>0</v>
      </c>
    </row>
    <row r="168" spans="1:12" ht="12.75">
      <c r="A168" s="86">
        <v>3132</v>
      </c>
      <c r="B168" s="94" t="s">
        <v>89</v>
      </c>
      <c r="C168" s="88">
        <f t="shared" si="48"/>
        <v>0</v>
      </c>
      <c r="D168" s="87"/>
      <c r="E168" s="95"/>
      <c r="F168" s="87">
        <v>0</v>
      </c>
      <c r="G168" s="87"/>
      <c r="H168" s="95"/>
      <c r="I168" s="95"/>
      <c r="J168" s="95"/>
      <c r="K168" s="95"/>
      <c r="L168" s="95"/>
    </row>
    <row r="169" spans="1:12" ht="12.75">
      <c r="A169" s="93">
        <v>32</v>
      </c>
      <c r="B169" s="84" t="s">
        <v>28</v>
      </c>
      <c r="C169" s="88">
        <f>SUM(C170+C175+C182+C192+C193)</f>
        <v>17000</v>
      </c>
      <c r="D169" s="88">
        <f aca="true" t="shared" si="52" ref="D169:J169">SUM(D170+D175+D182+D192+D193)</f>
        <v>0</v>
      </c>
      <c r="E169" s="88">
        <f t="shared" si="52"/>
        <v>0</v>
      </c>
      <c r="F169" s="88">
        <f t="shared" si="52"/>
        <v>0</v>
      </c>
      <c r="G169" s="88">
        <f t="shared" si="52"/>
        <v>17000</v>
      </c>
      <c r="H169" s="88">
        <f t="shared" si="52"/>
        <v>0</v>
      </c>
      <c r="I169" s="88">
        <f t="shared" si="52"/>
        <v>0</v>
      </c>
      <c r="J169" s="88">
        <f t="shared" si="52"/>
        <v>0</v>
      </c>
      <c r="K169" s="88">
        <v>17000</v>
      </c>
      <c r="L169" s="88">
        <v>17000</v>
      </c>
    </row>
    <row r="170" spans="1:12" ht="12.75">
      <c r="A170" s="93">
        <v>321</v>
      </c>
      <c r="B170" s="84" t="s">
        <v>29</v>
      </c>
      <c r="C170" s="88">
        <f aca="true" t="shared" si="53" ref="C170:C181">SUM(D170+E170+F170+G170+H170+I170+J170)</f>
        <v>0</v>
      </c>
      <c r="D170" s="88">
        <f aca="true" t="shared" si="54" ref="D170:J170">SUM(D171:D174)</f>
        <v>0</v>
      </c>
      <c r="E170" s="88">
        <f t="shared" si="54"/>
        <v>0</v>
      </c>
      <c r="F170" s="88">
        <f t="shared" si="54"/>
        <v>0</v>
      </c>
      <c r="G170" s="88">
        <f t="shared" si="54"/>
        <v>0</v>
      </c>
      <c r="H170" s="88">
        <f t="shared" si="54"/>
        <v>0</v>
      </c>
      <c r="I170" s="88">
        <f t="shared" si="54"/>
        <v>0</v>
      </c>
      <c r="J170" s="88">
        <f t="shared" si="54"/>
        <v>0</v>
      </c>
      <c r="K170" s="88">
        <v>0</v>
      </c>
      <c r="L170" s="88">
        <v>0</v>
      </c>
    </row>
    <row r="171" spans="1:12" ht="12.75">
      <c r="A171" s="86">
        <v>3211</v>
      </c>
      <c r="B171" s="94" t="s">
        <v>51</v>
      </c>
      <c r="C171" s="88">
        <f t="shared" si="53"/>
        <v>0</v>
      </c>
      <c r="D171" s="87"/>
      <c r="E171" s="95"/>
      <c r="F171" s="95"/>
      <c r="G171" s="87"/>
      <c r="H171" s="95"/>
      <c r="I171" s="95"/>
      <c r="J171" s="95"/>
      <c r="K171" s="95"/>
      <c r="L171" s="95"/>
    </row>
    <row r="172" spans="1:12" ht="25.5">
      <c r="A172" s="86">
        <v>3212</v>
      </c>
      <c r="B172" s="94" t="s">
        <v>54</v>
      </c>
      <c r="C172" s="88">
        <f t="shared" si="53"/>
        <v>0</v>
      </c>
      <c r="D172" s="87"/>
      <c r="E172" s="95"/>
      <c r="F172" s="95"/>
      <c r="G172" s="87"/>
      <c r="H172" s="95"/>
      <c r="I172" s="95"/>
      <c r="J172" s="95"/>
      <c r="K172" s="95"/>
      <c r="L172" s="95"/>
    </row>
    <row r="173" spans="1:12" ht="12.75">
      <c r="A173" s="86">
        <v>3213</v>
      </c>
      <c r="B173" s="94" t="s">
        <v>52</v>
      </c>
      <c r="C173" s="88">
        <f t="shared" si="53"/>
        <v>0</v>
      </c>
      <c r="D173" s="87"/>
      <c r="E173" s="95"/>
      <c r="F173" s="95"/>
      <c r="G173" s="87"/>
      <c r="H173" s="95"/>
      <c r="I173" s="95"/>
      <c r="J173" s="95"/>
      <c r="K173" s="95"/>
      <c r="L173" s="95"/>
    </row>
    <row r="174" spans="1:12" ht="12.75">
      <c r="A174" s="86">
        <v>3214</v>
      </c>
      <c r="B174" s="94" t="s">
        <v>53</v>
      </c>
      <c r="C174" s="88">
        <f t="shared" si="53"/>
        <v>0</v>
      </c>
      <c r="D174" s="87"/>
      <c r="E174" s="95"/>
      <c r="F174" s="95"/>
      <c r="G174" s="87"/>
      <c r="H174" s="95"/>
      <c r="I174" s="95"/>
      <c r="J174" s="95"/>
      <c r="K174" s="95"/>
      <c r="L174" s="95"/>
    </row>
    <row r="175" spans="1:12" ht="12.75">
      <c r="A175" s="93">
        <v>322</v>
      </c>
      <c r="B175" s="84" t="s">
        <v>30</v>
      </c>
      <c r="C175" s="88">
        <f t="shared" si="53"/>
        <v>17000</v>
      </c>
      <c r="D175" s="88">
        <f>SUM(D176:D181)</f>
        <v>0</v>
      </c>
      <c r="E175" s="88">
        <f aca="true" t="shared" si="55" ref="E175:J175">SUM(E176:E181)</f>
        <v>0</v>
      </c>
      <c r="F175" s="88">
        <f t="shared" si="55"/>
        <v>0</v>
      </c>
      <c r="G175" s="88">
        <v>17000</v>
      </c>
      <c r="H175" s="88">
        <f t="shared" si="55"/>
        <v>0</v>
      </c>
      <c r="I175" s="88">
        <f t="shared" si="55"/>
        <v>0</v>
      </c>
      <c r="J175" s="88">
        <f t="shared" si="55"/>
        <v>0</v>
      </c>
      <c r="K175" s="88">
        <v>0</v>
      </c>
      <c r="L175" s="88">
        <v>0</v>
      </c>
    </row>
    <row r="176" spans="1:12" ht="25.5">
      <c r="A176" s="86">
        <v>3221</v>
      </c>
      <c r="B176" s="94" t="s">
        <v>55</v>
      </c>
      <c r="C176" s="88">
        <f t="shared" si="53"/>
        <v>0</v>
      </c>
      <c r="D176" s="87"/>
      <c r="E176" s="87"/>
      <c r="F176" s="87"/>
      <c r="G176" s="87"/>
      <c r="H176" s="87"/>
      <c r="I176" s="95"/>
      <c r="J176" s="95"/>
      <c r="K176" s="95"/>
      <c r="L176" s="95"/>
    </row>
    <row r="177" spans="1:12" ht="12.75">
      <c r="A177" s="86">
        <v>3222</v>
      </c>
      <c r="B177" s="94" t="s">
        <v>56</v>
      </c>
      <c r="C177" s="88">
        <f t="shared" si="53"/>
        <v>0</v>
      </c>
      <c r="D177" s="87"/>
      <c r="E177" s="87"/>
      <c r="F177" s="87"/>
      <c r="G177" s="87"/>
      <c r="H177" s="87"/>
      <c r="I177" s="95"/>
      <c r="J177" s="95"/>
      <c r="K177" s="95"/>
      <c r="L177" s="95"/>
    </row>
    <row r="178" spans="1:12" ht="12.75">
      <c r="A178" s="86">
        <v>3223</v>
      </c>
      <c r="B178" s="94" t="s">
        <v>57</v>
      </c>
      <c r="C178" s="88">
        <f t="shared" si="53"/>
        <v>0</v>
      </c>
      <c r="D178" s="87"/>
      <c r="E178" s="87"/>
      <c r="F178" s="87"/>
      <c r="G178" s="87"/>
      <c r="H178" s="87"/>
      <c r="I178" s="95"/>
      <c r="J178" s="95"/>
      <c r="K178" s="95"/>
      <c r="L178" s="95"/>
    </row>
    <row r="179" spans="1:12" ht="25.5">
      <c r="A179" s="86">
        <v>3224</v>
      </c>
      <c r="B179" s="94" t="s">
        <v>58</v>
      </c>
      <c r="C179" s="88">
        <f t="shared" si="53"/>
        <v>0</v>
      </c>
      <c r="D179" s="87"/>
      <c r="E179" s="87"/>
      <c r="F179" s="87"/>
      <c r="G179" s="87"/>
      <c r="H179" s="87"/>
      <c r="I179" s="95"/>
      <c r="J179" s="95"/>
      <c r="K179" s="95"/>
      <c r="L179" s="95"/>
    </row>
    <row r="180" spans="1:12" ht="12.75">
      <c r="A180" s="86">
        <v>3225</v>
      </c>
      <c r="B180" s="94" t="s">
        <v>59</v>
      </c>
      <c r="C180" s="88">
        <f t="shared" si="53"/>
        <v>0</v>
      </c>
      <c r="D180" s="87"/>
      <c r="E180" s="87"/>
      <c r="F180" s="87"/>
      <c r="G180" s="87"/>
      <c r="H180" s="87"/>
      <c r="I180" s="95"/>
      <c r="J180" s="95"/>
      <c r="K180" s="95"/>
      <c r="L180" s="95"/>
    </row>
    <row r="181" spans="1:12" ht="25.5">
      <c r="A181" s="86">
        <v>3227</v>
      </c>
      <c r="B181" s="94" t="s">
        <v>60</v>
      </c>
      <c r="C181" s="88">
        <f t="shared" si="53"/>
        <v>0</v>
      </c>
      <c r="D181" s="87"/>
      <c r="E181" s="87"/>
      <c r="F181" s="87"/>
      <c r="G181" s="87"/>
      <c r="H181" s="87"/>
      <c r="I181" s="95"/>
      <c r="J181" s="95"/>
      <c r="K181" s="95"/>
      <c r="L181" s="95"/>
    </row>
    <row r="182" spans="1:12" ht="12.75">
      <c r="A182" s="93">
        <v>323</v>
      </c>
      <c r="B182" s="84" t="s">
        <v>31</v>
      </c>
      <c r="C182" s="88">
        <f>SUM(D182+E182+F182+G182+H182+I182+J182)</f>
        <v>0</v>
      </c>
      <c r="D182" s="88">
        <f>SUM(D183:D191)</f>
        <v>0</v>
      </c>
      <c r="E182" s="88">
        <f aca="true" t="shared" si="56" ref="E182:J182">SUM(E183:E191)</f>
        <v>0</v>
      </c>
      <c r="F182" s="88">
        <f t="shared" si="56"/>
        <v>0</v>
      </c>
      <c r="G182" s="88">
        <f t="shared" si="56"/>
        <v>0</v>
      </c>
      <c r="H182" s="88">
        <f t="shared" si="56"/>
        <v>0</v>
      </c>
      <c r="I182" s="88">
        <f t="shared" si="56"/>
        <v>0</v>
      </c>
      <c r="J182" s="88">
        <f t="shared" si="56"/>
        <v>0</v>
      </c>
      <c r="K182" s="88">
        <v>0</v>
      </c>
      <c r="L182" s="88">
        <v>0</v>
      </c>
    </row>
    <row r="183" spans="1:12" ht="12.75">
      <c r="A183" s="86">
        <v>3231</v>
      </c>
      <c r="B183" s="94" t="s">
        <v>61</v>
      </c>
      <c r="C183" s="88">
        <f aca="true" t="shared" si="57" ref="C183:C197">SUM(D183+E183+F183+G183+H183+I183+J183)</f>
        <v>0</v>
      </c>
      <c r="D183" s="87"/>
      <c r="E183" s="87"/>
      <c r="F183" s="87"/>
      <c r="G183" s="87"/>
      <c r="H183" s="95"/>
      <c r="I183" s="95"/>
      <c r="J183" s="95"/>
      <c r="K183" s="95"/>
      <c r="L183" s="95"/>
    </row>
    <row r="184" spans="1:12" ht="12.75">
      <c r="A184" s="86">
        <v>3232</v>
      </c>
      <c r="B184" s="94" t="s">
        <v>62</v>
      </c>
      <c r="C184" s="88">
        <f t="shared" si="57"/>
        <v>0</v>
      </c>
      <c r="D184" s="87"/>
      <c r="E184" s="87"/>
      <c r="F184" s="87"/>
      <c r="G184" s="87"/>
      <c r="H184" s="95"/>
      <c r="I184" s="95"/>
      <c r="J184" s="95"/>
      <c r="K184" s="95"/>
      <c r="L184" s="95"/>
    </row>
    <row r="185" spans="1:12" ht="12.75">
      <c r="A185" s="86">
        <v>3233</v>
      </c>
      <c r="B185" s="94" t="s">
        <v>63</v>
      </c>
      <c r="C185" s="88">
        <f t="shared" si="57"/>
        <v>0</v>
      </c>
      <c r="D185" s="87"/>
      <c r="E185" s="87"/>
      <c r="F185" s="87"/>
      <c r="G185" s="87"/>
      <c r="H185" s="95"/>
      <c r="I185" s="95"/>
      <c r="J185" s="95"/>
      <c r="K185" s="95"/>
      <c r="L185" s="95"/>
    </row>
    <row r="186" spans="1:12" ht="12.75">
      <c r="A186" s="86">
        <v>3234</v>
      </c>
      <c r="B186" s="94" t="s">
        <v>64</v>
      </c>
      <c r="C186" s="88">
        <f t="shared" si="57"/>
        <v>0</v>
      </c>
      <c r="D186" s="87"/>
      <c r="E186" s="87"/>
      <c r="F186" s="87"/>
      <c r="G186" s="87"/>
      <c r="H186" s="95"/>
      <c r="I186" s="95"/>
      <c r="J186" s="95"/>
      <c r="K186" s="95"/>
      <c r="L186" s="95"/>
    </row>
    <row r="187" spans="1:12" ht="12.75">
      <c r="A187" s="86">
        <v>3235</v>
      </c>
      <c r="B187" s="94" t="s">
        <v>65</v>
      </c>
      <c r="C187" s="88">
        <f t="shared" si="57"/>
        <v>0</v>
      </c>
      <c r="D187" s="87"/>
      <c r="E187" s="87"/>
      <c r="F187" s="87"/>
      <c r="G187" s="87"/>
      <c r="H187" s="95"/>
      <c r="I187" s="95"/>
      <c r="J187" s="95"/>
      <c r="K187" s="95"/>
      <c r="L187" s="95"/>
    </row>
    <row r="188" spans="1:12" ht="12.75">
      <c r="A188" s="86">
        <v>3236</v>
      </c>
      <c r="B188" s="94" t="s">
        <v>66</v>
      </c>
      <c r="C188" s="88">
        <f t="shared" si="57"/>
        <v>0</v>
      </c>
      <c r="D188" s="87"/>
      <c r="E188" s="87"/>
      <c r="F188" s="87"/>
      <c r="G188" s="87"/>
      <c r="H188" s="95"/>
      <c r="I188" s="95"/>
      <c r="J188" s="95"/>
      <c r="K188" s="95"/>
      <c r="L188" s="95"/>
    </row>
    <row r="189" spans="1:12" ht="12.75">
      <c r="A189" s="86">
        <v>3237</v>
      </c>
      <c r="B189" s="94" t="s">
        <v>67</v>
      </c>
      <c r="C189" s="88">
        <f t="shared" si="57"/>
        <v>0</v>
      </c>
      <c r="D189" s="87"/>
      <c r="E189" s="87"/>
      <c r="F189" s="87"/>
      <c r="G189" s="87"/>
      <c r="H189" s="95"/>
      <c r="I189" s="95"/>
      <c r="J189" s="95"/>
      <c r="K189" s="95"/>
      <c r="L189" s="95"/>
    </row>
    <row r="190" spans="1:12" ht="12.75">
      <c r="A190" s="86">
        <v>3238</v>
      </c>
      <c r="B190" s="94" t="s">
        <v>68</v>
      </c>
      <c r="C190" s="88">
        <f t="shared" si="57"/>
        <v>0</v>
      </c>
      <c r="D190" s="87"/>
      <c r="E190" s="87"/>
      <c r="F190" s="87"/>
      <c r="G190" s="87"/>
      <c r="H190" s="95"/>
      <c r="I190" s="95"/>
      <c r="J190" s="95"/>
      <c r="K190" s="95"/>
      <c r="L190" s="95"/>
    </row>
    <row r="191" spans="1:12" ht="12.75">
      <c r="A191" s="86">
        <v>3239</v>
      </c>
      <c r="B191" s="94" t="s">
        <v>69</v>
      </c>
      <c r="C191" s="88">
        <f t="shared" si="57"/>
        <v>0</v>
      </c>
      <c r="D191" s="87"/>
      <c r="E191" s="87"/>
      <c r="F191" s="87"/>
      <c r="G191" s="87"/>
      <c r="H191" s="95"/>
      <c r="I191" s="95"/>
      <c r="J191" s="95"/>
      <c r="K191" s="95"/>
      <c r="L191" s="95"/>
    </row>
    <row r="192" spans="1:12" ht="25.5">
      <c r="A192" s="93">
        <v>324</v>
      </c>
      <c r="B192" s="84" t="s">
        <v>44</v>
      </c>
      <c r="C192" s="88">
        <f t="shared" si="57"/>
        <v>0</v>
      </c>
      <c r="D192" s="87"/>
      <c r="E192" s="87"/>
      <c r="F192" s="87"/>
      <c r="G192" s="87"/>
      <c r="H192" s="95"/>
      <c r="I192" s="95"/>
      <c r="J192" s="95"/>
      <c r="K192" s="95"/>
      <c r="L192" s="95"/>
    </row>
    <row r="193" spans="1:12" ht="25.5">
      <c r="A193" s="93">
        <v>329</v>
      </c>
      <c r="B193" s="84" t="s">
        <v>32</v>
      </c>
      <c r="C193" s="88">
        <f t="shared" si="57"/>
        <v>0</v>
      </c>
      <c r="D193" s="88">
        <f aca="true" t="shared" si="58" ref="D193:J193">SUM(D194:D197)</f>
        <v>0</v>
      </c>
      <c r="E193" s="88">
        <f t="shared" si="58"/>
        <v>0</v>
      </c>
      <c r="F193" s="88">
        <f t="shared" si="58"/>
        <v>0</v>
      </c>
      <c r="G193" s="88">
        <f t="shared" si="58"/>
        <v>0</v>
      </c>
      <c r="H193" s="88">
        <f t="shared" si="58"/>
        <v>0</v>
      </c>
      <c r="I193" s="88">
        <f t="shared" si="58"/>
        <v>0</v>
      </c>
      <c r="J193" s="88">
        <f t="shared" si="58"/>
        <v>0</v>
      </c>
      <c r="K193" s="88">
        <v>0</v>
      </c>
      <c r="L193" s="88">
        <v>0</v>
      </c>
    </row>
    <row r="194" spans="1:12" ht="12.75">
      <c r="A194" s="86">
        <v>3293</v>
      </c>
      <c r="B194" s="94" t="s">
        <v>99</v>
      </c>
      <c r="C194" s="88">
        <f t="shared" si="57"/>
        <v>0</v>
      </c>
      <c r="D194" s="87"/>
      <c r="E194" s="95"/>
      <c r="F194" s="87"/>
      <c r="G194" s="95"/>
      <c r="H194" s="95"/>
      <c r="I194" s="95"/>
      <c r="J194" s="95"/>
      <c r="K194" s="95"/>
      <c r="L194" s="95"/>
    </row>
    <row r="195" spans="1:12" ht="12.75">
      <c r="A195" s="86">
        <v>3294</v>
      </c>
      <c r="B195" s="94" t="s">
        <v>70</v>
      </c>
      <c r="C195" s="88">
        <f t="shared" si="57"/>
        <v>0</v>
      </c>
      <c r="D195" s="87"/>
      <c r="E195" s="95"/>
      <c r="F195" s="87"/>
      <c r="G195" s="95"/>
      <c r="H195" s="95"/>
      <c r="I195" s="95"/>
      <c r="J195" s="95"/>
      <c r="K195" s="95"/>
      <c r="L195" s="95"/>
    </row>
    <row r="196" spans="1:12" ht="12.75">
      <c r="A196" s="86">
        <v>3295</v>
      </c>
      <c r="B196" s="94" t="s">
        <v>71</v>
      </c>
      <c r="C196" s="88">
        <f t="shared" si="57"/>
        <v>0</v>
      </c>
      <c r="D196" s="87"/>
      <c r="E196" s="95"/>
      <c r="F196" s="87"/>
      <c r="G196" s="95"/>
      <c r="H196" s="95"/>
      <c r="I196" s="95"/>
      <c r="J196" s="95"/>
      <c r="K196" s="95"/>
      <c r="L196" s="95"/>
    </row>
    <row r="197" spans="1:12" ht="12.75">
      <c r="A197" s="86">
        <v>3299</v>
      </c>
      <c r="B197" s="94" t="s">
        <v>32</v>
      </c>
      <c r="C197" s="88">
        <f t="shared" si="57"/>
        <v>0</v>
      </c>
      <c r="D197" s="87"/>
      <c r="E197" s="95"/>
      <c r="F197" s="87"/>
      <c r="G197" s="95"/>
      <c r="H197" s="95"/>
      <c r="I197" s="95"/>
      <c r="J197" s="95"/>
      <c r="K197" s="95"/>
      <c r="L197" s="95"/>
    </row>
    <row r="198" spans="1:12" ht="12.75">
      <c r="A198" s="93">
        <v>34</v>
      </c>
      <c r="B198" s="84" t="s">
        <v>33</v>
      </c>
      <c r="C198" s="88">
        <f>C199</f>
        <v>0</v>
      </c>
      <c r="D198" s="88">
        <f aca="true" t="shared" si="59" ref="D198:J199">D199</f>
        <v>0</v>
      </c>
      <c r="E198" s="88">
        <f t="shared" si="59"/>
        <v>0</v>
      </c>
      <c r="F198" s="88">
        <f t="shared" si="59"/>
        <v>0</v>
      </c>
      <c r="G198" s="88">
        <f t="shared" si="59"/>
        <v>0</v>
      </c>
      <c r="H198" s="88">
        <f t="shared" si="59"/>
        <v>0</v>
      </c>
      <c r="I198" s="88">
        <f t="shared" si="59"/>
        <v>0</v>
      </c>
      <c r="J198" s="88">
        <f t="shared" si="59"/>
        <v>0</v>
      </c>
      <c r="K198" s="88">
        <v>0</v>
      </c>
      <c r="L198" s="88">
        <v>0</v>
      </c>
    </row>
    <row r="199" spans="1:12" ht="12.75">
      <c r="A199" s="93">
        <v>343</v>
      </c>
      <c r="B199" s="84" t="s">
        <v>34</v>
      </c>
      <c r="C199" s="88">
        <f>SUM(D199+E199+F199+G199+H199+I199+J199)</f>
        <v>0</v>
      </c>
      <c r="D199" s="88">
        <f>D200</f>
        <v>0</v>
      </c>
      <c r="E199" s="88">
        <f t="shared" si="59"/>
        <v>0</v>
      </c>
      <c r="F199" s="88">
        <f t="shared" si="59"/>
        <v>0</v>
      </c>
      <c r="G199" s="88">
        <f t="shared" si="59"/>
        <v>0</v>
      </c>
      <c r="H199" s="88">
        <f t="shared" si="59"/>
        <v>0</v>
      </c>
      <c r="I199" s="88">
        <f t="shared" si="59"/>
        <v>0</v>
      </c>
      <c r="J199" s="88">
        <f t="shared" si="59"/>
        <v>0</v>
      </c>
      <c r="K199" s="88">
        <v>0</v>
      </c>
      <c r="L199" s="88">
        <v>0</v>
      </c>
    </row>
    <row r="200" spans="1:12" ht="12.75">
      <c r="A200" s="86">
        <v>3431</v>
      </c>
      <c r="B200" s="94" t="s">
        <v>72</v>
      </c>
      <c r="C200" s="88">
        <f>SUM(D200+E200+F200+G200+H200+I200+J200)</f>
        <v>0</v>
      </c>
      <c r="D200" s="87"/>
      <c r="E200" s="95"/>
      <c r="F200" s="95"/>
      <c r="G200" s="95"/>
      <c r="H200" s="95"/>
      <c r="I200" s="95"/>
      <c r="J200" s="95"/>
      <c r="K200" s="95"/>
      <c r="L200" s="95"/>
    </row>
    <row r="201" spans="1:12" ht="25.5">
      <c r="A201" s="93">
        <v>4</v>
      </c>
      <c r="B201" s="84" t="s">
        <v>36</v>
      </c>
      <c r="C201" s="88">
        <f>C202</f>
        <v>0</v>
      </c>
      <c r="D201" s="88">
        <f aca="true" t="shared" si="60" ref="D201:J201">D202</f>
        <v>0</v>
      </c>
      <c r="E201" s="88">
        <f t="shared" si="60"/>
        <v>0</v>
      </c>
      <c r="F201" s="88">
        <f t="shared" si="60"/>
        <v>0</v>
      </c>
      <c r="G201" s="88">
        <f t="shared" si="60"/>
        <v>0</v>
      </c>
      <c r="H201" s="88">
        <f t="shared" si="60"/>
        <v>0</v>
      </c>
      <c r="I201" s="88">
        <f t="shared" si="60"/>
        <v>0</v>
      </c>
      <c r="J201" s="88">
        <f t="shared" si="60"/>
        <v>0</v>
      </c>
      <c r="K201" s="88">
        <v>0</v>
      </c>
      <c r="L201" s="88">
        <v>0</v>
      </c>
    </row>
    <row r="202" spans="1:12" ht="25.5">
      <c r="A202" s="93">
        <v>42</v>
      </c>
      <c r="B202" s="84" t="s">
        <v>37</v>
      </c>
      <c r="C202" s="88">
        <f>SUM(C203+C206)</f>
        <v>0</v>
      </c>
      <c r="D202" s="88">
        <f>SUM(D203+D206)</f>
        <v>0</v>
      </c>
      <c r="E202" s="88">
        <f aca="true" t="shared" si="61" ref="E202:J202">SUM(E203+E206)</f>
        <v>0</v>
      </c>
      <c r="F202" s="88">
        <f t="shared" si="61"/>
        <v>0</v>
      </c>
      <c r="G202" s="88">
        <f t="shared" si="61"/>
        <v>0</v>
      </c>
      <c r="H202" s="88">
        <f t="shared" si="61"/>
        <v>0</v>
      </c>
      <c r="I202" s="88">
        <f t="shared" si="61"/>
        <v>0</v>
      </c>
      <c r="J202" s="88">
        <f t="shared" si="61"/>
        <v>0</v>
      </c>
      <c r="K202" s="88">
        <v>0</v>
      </c>
      <c r="L202" s="88">
        <v>0</v>
      </c>
    </row>
    <row r="203" spans="1:12" ht="12.75">
      <c r="A203" s="93">
        <v>422</v>
      </c>
      <c r="B203" s="84" t="s">
        <v>35</v>
      </c>
      <c r="C203" s="88">
        <f>SUM(D203+E203+F203+G203+H203+I203+J203)</f>
        <v>0</v>
      </c>
      <c r="D203" s="88">
        <f>SUM(D204:D205)</f>
        <v>0</v>
      </c>
      <c r="E203" s="88">
        <f aca="true" t="shared" si="62" ref="E203:J203">SUM(E204:E205)</f>
        <v>0</v>
      </c>
      <c r="F203" s="88">
        <f t="shared" si="62"/>
        <v>0</v>
      </c>
      <c r="G203" s="88">
        <f t="shared" si="62"/>
        <v>0</v>
      </c>
      <c r="H203" s="88">
        <f t="shared" si="62"/>
        <v>0</v>
      </c>
      <c r="I203" s="88">
        <f t="shared" si="62"/>
        <v>0</v>
      </c>
      <c r="J203" s="88">
        <f t="shared" si="62"/>
        <v>0</v>
      </c>
      <c r="K203" s="88">
        <v>0</v>
      </c>
      <c r="L203" s="88">
        <v>0</v>
      </c>
    </row>
    <row r="204" spans="1:12" ht="12.75">
      <c r="A204" s="86">
        <v>4221</v>
      </c>
      <c r="B204" s="94" t="s">
        <v>48</v>
      </c>
      <c r="C204" s="88">
        <f>SUM(D204+E204+F204+G204+H204+I204+J204)</f>
        <v>0</v>
      </c>
      <c r="D204" s="95"/>
      <c r="E204" s="87"/>
      <c r="F204" s="95"/>
      <c r="G204" s="87"/>
      <c r="H204" s="87"/>
      <c r="I204" s="95"/>
      <c r="J204" s="95"/>
      <c r="K204" s="95"/>
      <c r="L204" s="95"/>
    </row>
    <row r="205" spans="1:12" ht="12.75">
      <c r="A205" s="86">
        <v>4226</v>
      </c>
      <c r="B205" s="94" t="s">
        <v>49</v>
      </c>
      <c r="C205" s="88">
        <f>SUM(D205+E205+F205+G205+H205+I205+J205)</f>
        <v>0</v>
      </c>
      <c r="D205" s="95"/>
      <c r="E205" s="87"/>
      <c r="F205" s="95"/>
      <c r="G205" s="87"/>
      <c r="H205" s="87"/>
      <c r="I205" s="95"/>
      <c r="J205" s="95"/>
      <c r="K205" s="95"/>
      <c r="L205" s="95"/>
    </row>
    <row r="206" spans="1:12" ht="25.5">
      <c r="A206" s="93">
        <v>424</v>
      </c>
      <c r="B206" s="84" t="s">
        <v>38</v>
      </c>
      <c r="C206" s="88">
        <f>SUM(D206+E206+F206+G206+H206+I206+J206)</f>
        <v>0</v>
      </c>
      <c r="D206" s="88">
        <f>D207</f>
        <v>0</v>
      </c>
      <c r="E206" s="88">
        <f aca="true" t="shared" si="63" ref="E206:J206">E207</f>
        <v>0</v>
      </c>
      <c r="F206" s="88">
        <f t="shared" si="63"/>
        <v>0</v>
      </c>
      <c r="G206" s="88">
        <f t="shared" si="63"/>
        <v>0</v>
      </c>
      <c r="H206" s="88">
        <f t="shared" si="63"/>
        <v>0</v>
      </c>
      <c r="I206" s="88">
        <f t="shared" si="63"/>
        <v>0</v>
      </c>
      <c r="J206" s="88">
        <f t="shared" si="63"/>
        <v>0</v>
      </c>
      <c r="K206" s="88">
        <v>0</v>
      </c>
      <c r="L206" s="88">
        <v>0</v>
      </c>
    </row>
    <row r="207" spans="1:12" ht="12.75">
      <c r="A207" s="86">
        <v>4241</v>
      </c>
      <c r="B207" s="94" t="s">
        <v>50</v>
      </c>
      <c r="C207" s="88">
        <f>SUM(D207+E207+F207+G207+H207+I207+J207)</f>
        <v>0</v>
      </c>
      <c r="D207" s="87"/>
      <c r="E207" s="95"/>
      <c r="F207" s="95"/>
      <c r="G207" s="87"/>
      <c r="H207" s="87"/>
      <c r="I207" s="95"/>
      <c r="J207" s="95"/>
      <c r="K207" s="95"/>
      <c r="L207" s="95"/>
    </row>
    <row r="208" spans="1:12" ht="12.75">
      <c r="A208" s="93"/>
      <c r="B208" s="84" t="s">
        <v>80</v>
      </c>
      <c r="C208" s="88">
        <f aca="true" t="shared" si="64" ref="C208:L208">C161+C201</f>
        <v>17000</v>
      </c>
      <c r="D208" s="88">
        <f t="shared" si="64"/>
        <v>0</v>
      </c>
      <c r="E208" s="88">
        <f t="shared" si="64"/>
        <v>0</v>
      </c>
      <c r="F208" s="88">
        <f t="shared" si="64"/>
        <v>0</v>
      </c>
      <c r="G208" s="88">
        <f t="shared" si="64"/>
        <v>17000</v>
      </c>
      <c r="H208" s="88">
        <f t="shared" si="64"/>
        <v>0</v>
      </c>
      <c r="I208" s="88">
        <f t="shared" si="64"/>
        <v>0</v>
      </c>
      <c r="J208" s="88">
        <f t="shared" si="64"/>
        <v>0</v>
      </c>
      <c r="K208" s="88">
        <f t="shared" si="64"/>
        <v>17000</v>
      </c>
      <c r="L208" s="88">
        <f t="shared" si="64"/>
        <v>17000</v>
      </c>
    </row>
    <row r="209" spans="1:12" ht="25.5">
      <c r="A209" s="93"/>
      <c r="B209" s="84" t="s">
        <v>100</v>
      </c>
      <c r="C209" s="97"/>
      <c r="D209" s="97"/>
      <c r="E209" s="97"/>
      <c r="F209" s="97"/>
      <c r="G209" s="97" t="s">
        <v>107</v>
      </c>
      <c r="H209" s="97"/>
      <c r="I209" s="97"/>
      <c r="J209" s="97"/>
      <c r="K209" s="97"/>
      <c r="L209" s="97"/>
    </row>
    <row r="210" spans="1:12" ht="12.75">
      <c r="A210" s="85" t="s">
        <v>42</v>
      </c>
      <c r="B210" s="84" t="s">
        <v>92</v>
      </c>
      <c r="C210" s="97"/>
      <c r="D210" s="97"/>
      <c r="E210" s="97"/>
      <c r="F210" s="97"/>
      <c r="G210" s="97"/>
      <c r="H210" s="97"/>
      <c r="I210" s="97"/>
      <c r="J210" s="97"/>
      <c r="K210" s="97"/>
      <c r="L210" s="97"/>
    </row>
    <row r="211" spans="1:12" ht="12.75">
      <c r="A211" s="93">
        <v>3</v>
      </c>
      <c r="B211" s="84" t="s">
        <v>23</v>
      </c>
      <c r="C211" s="88">
        <f aca="true" t="shared" si="65" ref="C211:L211">C212+C219+C248</f>
        <v>7000</v>
      </c>
      <c r="D211" s="88">
        <f t="shared" si="65"/>
        <v>0</v>
      </c>
      <c r="E211" s="88">
        <f t="shared" si="65"/>
        <v>0</v>
      </c>
      <c r="F211" s="88">
        <f t="shared" si="65"/>
        <v>0</v>
      </c>
      <c r="G211" s="88">
        <f t="shared" si="65"/>
        <v>7000</v>
      </c>
      <c r="H211" s="88">
        <f t="shared" si="65"/>
        <v>0</v>
      </c>
      <c r="I211" s="88">
        <f t="shared" si="65"/>
        <v>0</v>
      </c>
      <c r="J211" s="88">
        <f t="shared" si="65"/>
        <v>0</v>
      </c>
      <c r="K211" s="88">
        <f t="shared" si="65"/>
        <v>7000</v>
      </c>
      <c r="L211" s="88">
        <f t="shared" si="65"/>
        <v>7000</v>
      </c>
    </row>
    <row r="212" spans="1:12" ht="12.75">
      <c r="A212" s="93">
        <v>31</v>
      </c>
      <c r="B212" s="84" t="s">
        <v>24</v>
      </c>
      <c r="C212" s="88">
        <f>SUM(C213+C215+C217)</f>
        <v>0</v>
      </c>
      <c r="D212" s="88">
        <f>SUM(D213+D215+D217)</f>
        <v>0</v>
      </c>
      <c r="E212" s="88">
        <f aca="true" t="shared" si="66" ref="E212:J212">SUM(E213+E215+E217)</f>
        <v>0</v>
      </c>
      <c r="F212" s="88">
        <f t="shared" si="66"/>
        <v>0</v>
      </c>
      <c r="G212" s="88">
        <f t="shared" si="66"/>
        <v>0</v>
      </c>
      <c r="H212" s="88">
        <f t="shared" si="66"/>
        <v>0</v>
      </c>
      <c r="I212" s="88">
        <f t="shared" si="66"/>
        <v>0</v>
      </c>
      <c r="J212" s="88">
        <f t="shared" si="66"/>
        <v>0</v>
      </c>
      <c r="K212" s="88">
        <v>0</v>
      </c>
      <c r="L212" s="88">
        <v>0</v>
      </c>
    </row>
    <row r="213" spans="1:12" ht="12.75">
      <c r="A213" s="93">
        <v>311</v>
      </c>
      <c r="B213" s="84" t="s">
        <v>25</v>
      </c>
      <c r="C213" s="88">
        <f aca="true" t="shared" si="67" ref="C213:C218">SUM(D213+E213+F213+G213+H213+I213+J213)</f>
        <v>0</v>
      </c>
      <c r="D213" s="88">
        <f>D214</f>
        <v>0</v>
      </c>
      <c r="E213" s="88">
        <f aca="true" t="shared" si="68" ref="E213:J213">E214</f>
        <v>0</v>
      </c>
      <c r="F213" s="88">
        <f t="shared" si="68"/>
        <v>0</v>
      </c>
      <c r="G213" s="88">
        <f t="shared" si="68"/>
        <v>0</v>
      </c>
      <c r="H213" s="88">
        <f t="shared" si="68"/>
        <v>0</v>
      </c>
      <c r="I213" s="88">
        <f t="shared" si="68"/>
        <v>0</v>
      </c>
      <c r="J213" s="88">
        <f t="shared" si="68"/>
        <v>0</v>
      </c>
      <c r="K213" s="88">
        <v>0</v>
      </c>
      <c r="L213" s="88">
        <v>0</v>
      </c>
    </row>
    <row r="214" spans="1:12" ht="12.75">
      <c r="A214" s="86">
        <v>3111</v>
      </c>
      <c r="B214" s="94" t="s">
        <v>25</v>
      </c>
      <c r="C214" s="88">
        <f t="shared" si="67"/>
        <v>0</v>
      </c>
      <c r="D214" s="87"/>
      <c r="E214" s="95"/>
      <c r="F214" s="87"/>
      <c r="G214" s="87"/>
      <c r="H214" s="95"/>
      <c r="I214" s="95"/>
      <c r="J214" s="95"/>
      <c r="K214" s="95"/>
      <c r="L214" s="95"/>
    </row>
    <row r="215" spans="1:12" ht="12.75">
      <c r="A215" s="93">
        <v>312</v>
      </c>
      <c r="B215" s="84" t="s">
        <v>26</v>
      </c>
      <c r="C215" s="88">
        <f t="shared" si="67"/>
        <v>0</v>
      </c>
      <c r="D215" s="88">
        <f>D216</f>
        <v>0</v>
      </c>
      <c r="E215" s="88">
        <f aca="true" t="shared" si="69" ref="E215:J215">E216</f>
        <v>0</v>
      </c>
      <c r="F215" s="88">
        <f t="shared" si="69"/>
        <v>0</v>
      </c>
      <c r="G215" s="88">
        <f t="shared" si="69"/>
        <v>0</v>
      </c>
      <c r="H215" s="88">
        <f t="shared" si="69"/>
        <v>0</v>
      </c>
      <c r="I215" s="88">
        <f t="shared" si="69"/>
        <v>0</v>
      </c>
      <c r="J215" s="88">
        <f t="shared" si="69"/>
        <v>0</v>
      </c>
      <c r="K215" s="95"/>
      <c r="L215" s="95"/>
    </row>
    <row r="216" spans="1:12" ht="12.75">
      <c r="A216" s="86">
        <v>3121</v>
      </c>
      <c r="B216" s="94" t="s">
        <v>26</v>
      </c>
      <c r="C216" s="88">
        <f t="shared" si="67"/>
        <v>0</v>
      </c>
      <c r="D216" s="95"/>
      <c r="E216" s="95"/>
      <c r="F216" s="95"/>
      <c r="G216" s="87"/>
      <c r="H216" s="95"/>
      <c r="I216" s="95"/>
      <c r="J216" s="95"/>
      <c r="K216" s="95"/>
      <c r="L216" s="95"/>
    </row>
    <row r="217" spans="1:12" ht="12.75">
      <c r="A217" s="93">
        <v>313</v>
      </c>
      <c r="B217" s="84" t="s">
        <v>27</v>
      </c>
      <c r="C217" s="88">
        <f t="shared" si="67"/>
        <v>0</v>
      </c>
      <c r="D217" s="88">
        <f>D218</f>
        <v>0</v>
      </c>
      <c r="E217" s="88">
        <f aca="true" t="shared" si="70" ref="E217:J217">E218</f>
        <v>0</v>
      </c>
      <c r="F217" s="88">
        <f t="shared" si="70"/>
        <v>0</v>
      </c>
      <c r="G217" s="88">
        <f t="shared" si="70"/>
        <v>0</v>
      </c>
      <c r="H217" s="88">
        <f t="shared" si="70"/>
        <v>0</v>
      </c>
      <c r="I217" s="88">
        <f t="shared" si="70"/>
        <v>0</v>
      </c>
      <c r="J217" s="88">
        <f t="shared" si="70"/>
        <v>0</v>
      </c>
      <c r="K217" s="88">
        <v>0</v>
      </c>
      <c r="L217" s="88">
        <v>0</v>
      </c>
    </row>
    <row r="218" spans="1:12" ht="12.75">
      <c r="A218" s="86">
        <v>3132</v>
      </c>
      <c r="B218" s="94" t="s">
        <v>89</v>
      </c>
      <c r="C218" s="88">
        <f t="shared" si="67"/>
        <v>0</v>
      </c>
      <c r="D218" s="87"/>
      <c r="E218" s="95"/>
      <c r="F218" s="87">
        <v>0</v>
      </c>
      <c r="G218" s="87"/>
      <c r="H218" s="95"/>
      <c r="I218" s="95"/>
      <c r="J218" s="95"/>
      <c r="K218" s="95"/>
      <c r="L218" s="95"/>
    </row>
    <row r="219" spans="1:12" ht="12.75">
      <c r="A219" s="93">
        <v>32</v>
      </c>
      <c r="B219" s="84" t="s">
        <v>28</v>
      </c>
      <c r="C219" s="88">
        <f>SUM(C220+C225+C232+C242+C243)</f>
        <v>7000</v>
      </c>
      <c r="D219" s="88">
        <f aca="true" t="shared" si="71" ref="D219:J219">SUM(D220+D225+D232+D242+D243)</f>
        <v>0</v>
      </c>
      <c r="E219" s="88">
        <f t="shared" si="71"/>
        <v>0</v>
      </c>
      <c r="F219" s="88">
        <f t="shared" si="71"/>
        <v>0</v>
      </c>
      <c r="G219" s="88">
        <f t="shared" si="71"/>
        <v>7000</v>
      </c>
      <c r="H219" s="88">
        <f t="shared" si="71"/>
        <v>0</v>
      </c>
      <c r="I219" s="88">
        <f t="shared" si="71"/>
        <v>0</v>
      </c>
      <c r="J219" s="88">
        <f t="shared" si="71"/>
        <v>0</v>
      </c>
      <c r="K219" s="88">
        <v>7000</v>
      </c>
      <c r="L219" s="88">
        <v>7000</v>
      </c>
    </row>
    <row r="220" spans="1:12" ht="12.75">
      <c r="A220" s="93">
        <v>321</v>
      </c>
      <c r="B220" s="84" t="s">
        <v>29</v>
      </c>
      <c r="C220" s="88">
        <f aca="true" t="shared" si="72" ref="C220:C231">SUM(D220+E220+F220+G220+H220+I220+J220)</f>
        <v>0</v>
      </c>
      <c r="D220" s="88">
        <f aca="true" t="shared" si="73" ref="D220:J220">SUM(D221:D224)</f>
        <v>0</v>
      </c>
      <c r="E220" s="88">
        <f t="shared" si="73"/>
        <v>0</v>
      </c>
      <c r="F220" s="88">
        <f t="shared" si="73"/>
        <v>0</v>
      </c>
      <c r="G220" s="88">
        <f t="shared" si="73"/>
        <v>0</v>
      </c>
      <c r="H220" s="88">
        <f t="shared" si="73"/>
        <v>0</v>
      </c>
      <c r="I220" s="88">
        <f t="shared" si="73"/>
        <v>0</v>
      </c>
      <c r="J220" s="88">
        <f t="shared" si="73"/>
        <v>0</v>
      </c>
      <c r="K220" s="88">
        <v>0</v>
      </c>
      <c r="L220" s="88">
        <v>0</v>
      </c>
    </row>
    <row r="221" spans="1:12" ht="12.75">
      <c r="A221" s="86">
        <v>3211</v>
      </c>
      <c r="B221" s="94" t="s">
        <v>51</v>
      </c>
      <c r="C221" s="88">
        <f t="shared" si="72"/>
        <v>0</v>
      </c>
      <c r="D221" s="87"/>
      <c r="E221" s="95"/>
      <c r="F221" s="95"/>
      <c r="G221" s="87"/>
      <c r="H221" s="95"/>
      <c r="I221" s="95"/>
      <c r="J221" s="95"/>
      <c r="K221" s="95"/>
      <c r="L221" s="95"/>
    </row>
    <row r="222" spans="1:12" ht="25.5">
      <c r="A222" s="86">
        <v>3212</v>
      </c>
      <c r="B222" s="94" t="s">
        <v>54</v>
      </c>
      <c r="C222" s="88">
        <f t="shared" si="72"/>
        <v>0</v>
      </c>
      <c r="D222" s="87"/>
      <c r="E222" s="95"/>
      <c r="F222" s="95"/>
      <c r="G222" s="87"/>
      <c r="H222" s="95"/>
      <c r="I222" s="95"/>
      <c r="J222" s="95"/>
      <c r="K222" s="95"/>
      <c r="L222" s="95"/>
    </row>
    <row r="223" spans="1:12" ht="12.75">
      <c r="A223" s="86">
        <v>3213</v>
      </c>
      <c r="B223" s="94" t="s">
        <v>52</v>
      </c>
      <c r="C223" s="88">
        <f t="shared" si="72"/>
        <v>0</v>
      </c>
      <c r="D223" s="87"/>
      <c r="E223" s="95"/>
      <c r="F223" s="95"/>
      <c r="G223" s="87"/>
      <c r="H223" s="95"/>
      <c r="I223" s="95"/>
      <c r="J223" s="95"/>
      <c r="K223" s="95"/>
      <c r="L223" s="95"/>
    </row>
    <row r="224" spans="1:12" ht="12.75">
      <c r="A224" s="86">
        <v>3214</v>
      </c>
      <c r="B224" s="94" t="s">
        <v>53</v>
      </c>
      <c r="C224" s="88">
        <f t="shared" si="72"/>
        <v>0</v>
      </c>
      <c r="D224" s="87"/>
      <c r="E224" s="95"/>
      <c r="F224" s="95"/>
      <c r="G224" s="87"/>
      <c r="H224" s="95"/>
      <c r="I224" s="95"/>
      <c r="J224" s="95"/>
      <c r="K224" s="95"/>
      <c r="L224" s="95"/>
    </row>
    <row r="225" spans="1:12" ht="12.75">
      <c r="A225" s="93">
        <v>322</v>
      </c>
      <c r="B225" s="84" t="s">
        <v>30</v>
      </c>
      <c r="C225" s="88">
        <f t="shared" si="72"/>
        <v>7000</v>
      </c>
      <c r="D225" s="88">
        <f>SUM(D226:D231)</f>
        <v>0</v>
      </c>
      <c r="E225" s="88">
        <f aca="true" t="shared" si="74" ref="E225:J225">SUM(E226:E231)</f>
        <v>0</v>
      </c>
      <c r="F225" s="88">
        <f t="shared" si="74"/>
        <v>0</v>
      </c>
      <c r="G225" s="88">
        <v>7000</v>
      </c>
      <c r="H225" s="88">
        <f t="shared" si="74"/>
        <v>0</v>
      </c>
      <c r="I225" s="88">
        <f t="shared" si="74"/>
        <v>0</v>
      </c>
      <c r="J225" s="88">
        <f t="shared" si="74"/>
        <v>0</v>
      </c>
      <c r="K225" s="88">
        <v>0</v>
      </c>
      <c r="L225" s="88">
        <v>0</v>
      </c>
    </row>
    <row r="226" spans="1:12" ht="25.5">
      <c r="A226" s="86">
        <v>3221</v>
      </c>
      <c r="B226" s="94" t="s">
        <v>55</v>
      </c>
      <c r="C226" s="88">
        <f t="shared" si="72"/>
        <v>0</v>
      </c>
      <c r="D226" s="87"/>
      <c r="E226" s="87"/>
      <c r="F226" s="87"/>
      <c r="G226" s="87"/>
      <c r="H226" s="87"/>
      <c r="I226" s="95"/>
      <c r="J226" s="95"/>
      <c r="K226" s="95"/>
      <c r="L226" s="95"/>
    </row>
    <row r="227" spans="1:12" ht="12.75">
      <c r="A227" s="86">
        <v>3222</v>
      </c>
      <c r="B227" s="94" t="s">
        <v>56</v>
      </c>
      <c r="C227" s="88">
        <f t="shared" si="72"/>
        <v>0</v>
      </c>
      <c r="D227" s="87"/>
      <c r="E227" s="87"/>
      <c r="F227" s="87"/>
      <c r="G227" s="87"/>
      <c r="H227" s="87"/>
      <c r="I227" s="95"/>
      <c r="J227" s="95"/>
      <c r="K227" s="95"/>
      <c r="L227" s="95"/>
    </row>
    <row r="228" spans="1:12" ht="12.75">
      <c r="A228" s="86">
        <v>3223</v>
      </c>
      <c r="B228" s="94" t="s">
        <v>57</v>
      </c>
      <c r="C228" s="88">
        <f t="shared" si="72"/>
        <v>0</v>
      </c>
      <c r="D228" s="87"/>
      <c r="E228" s="87"/>
      <c r="F228" s="87"/>
      <c r="G228" s="87"/>
      <c r="H228" s="87"/>
      <c r="I228" s="95"/>
      <c r="J228" s="95"/>
      <c r="K228" s="95"/>
      <c r="L228" s="95"/>
    </row>
    <row r="229" spans="1:12" ht="25.5">
      <c r="A229" s="86">
        <v>3224</v>
      </c>
      <c r="B229" s="94" t="s">
        <v>58</v>
      </c>
      <c r="C229" s="88">
        <f t="shared" si="72"/>
        <v>0</v>
      </c>
      <c r="D229" s="87"/>
      <c r="E229" s="87"/>
      <c r="F229" s="87"/>
      <c r="G229" s="87"/>
      <c r="H229" s="87"/>
      <c r="I229" s="95"/>
      <c r="J229" s="95"/>
      <c r="K229" s="95"/>
      <c r="L229" s="95"/>
    </row>
    <row r="230" spans="1:12" ht="12.75">
      <c r="A230" s="86">
        <v>3225</v>
      </c>
      <c r="B230" s="94" t="s">
        <v>59</v>
      </c>
      <c r="C230" s="88">
        <f t="shared" si="72"/>
        <v>0</v>
      </c>
      <c r="D230" s="87"/>
      <c r="E230" s="87"/>
      <c r="F230" s="87"/>
      <c r="G230" s="87"/>
      <c r="H230" s="87"/>
      <c r="I230" s="95"/>
      <c r="J230" s="95"/>
      <c r="K230" s="95"/>
      <c r="L230" s="95"/>
    </row>
    <row r="231" spans="1:12" ht="25.5">
      <c r="A231" s="86">
        <v>3227</v>
      </c>
      <c r="B231" s="94" t="s">
        <v>60</v>
      </c>
      <c r="C231" s="88">
        <f t="shared" si="72"/>
        <v>0</v>
      </c>
      <c r="D231" s="87"/>
      <c r="E231" s="87"/>
      <c r="F231" s="87"/>
      <c r="G231" s="87"/>
      <c r="H231" s="87"/>
      <c r="I231" s="95"/>
      <c r="J231" s="95"/>
      <c r="K231" s="95"/>
      <c r="L231" s="95"/>
    </row>
    <row r="232" spans="1:12" ht="12.75">
      <c r="A232" s="93">
        <v>323</v>
      </c>
      <c r="B232" s="84" t="s">
        <v>31</v>
      </c>
      <c r="C232" s="88">
        <f>SUM(D232+E232+F232+G232+H232+I232+J232)</f>
        <v>0</v>
      </c>
      <c r="D232" s="88">
        <f>SUM(D233:D241)</f>
        <v>0</v>
      </c>
      <c r="E232" s="88">
        <f aca="true" t="shared" si="75" ref="E232:J232">SUM(E233:E241)</f>
        <v>0</v>
      </c>
      <c r="F232" s="88">
        <f t="shared" si="75"/>
        <v>0</v>
      </c>
      <c r="G232" s="88">
        <f t="shared" si="75"/>
        <v>0</v>
      </c>
      <c r="H232" s="88">
        <f t="shared" si="75"/>
        <v>0</v>
      </c>
      <c r="I232" s="88">
        <f t="shared" si="75"/>
        <v>0</v>
      </c>
      <c r="J232" s="88">
        <f t="shared" si="75"/>
        <v>0</v>
      </c>
      <c r="K232" s="88">
        <v>0</v>
      </c>
      <c r="L232" s="88">
        <v>0</v>
      </c>
    </row>
    <row r="233" spans="1:12" ht="12.75">
      <c r="A233" s="86">
        <v>3231</v>
      </c>
      <c r="B233" s="94" t="s">
        <v>61</v>
      </c>
      <c r="C233" s="88">
        <f aca="true" t="shared" si="76" ref="C233:C247">SUM(D233+E233+F233+G233+H233+I233+J233)</f>
        <v>0</v>
      </c>
      <c r="D233" s="87"/>
      <c r="E233" s="87"/>
      <c r="F233" s="87"/>
      <c r="G233" s="87"/>
      <c r="H233" s="95"/>
      <c r="I233" s="95"/>
      <c r="J233" s="95"/>
      <c r="K233" s="95"/>
      <c r="L233" s="95"/>
    </row>
    <row r="234" spans="1:12" ht="12.75">
      <c r="A234" s="86">
        <v>3232</v>
      </c>
      <c r="B234" s="94" t="s">
        <v>62</v>
      </c>
      <c r="C234" s="88">
        <f t="shared" si="76"/>
        <v>0</v>
      </c>
      <c r="D234" s="87"/>
      <c r="E234" s="87"/>
      <c r="F234" s="87"/>
      <c r="G234" s="87"/>
      <c r="H234" s="95"/>
      <c r="I234" s="95"/>
      <c r="J234" s="95"/>
      <c r="K234" s="95"/>
      <c r="L234" s="95"/>
    </row>
    <row r="235" spans="1:12" ht="12.75">
      <c r="A235" s="86">
        <v>3233</v>
      </c>
      <c r="B235" s="94" t="s">
        <v>63</v>
      </c>
      <c r="C235" s="88">
        <f t="shared" si="76"/>
        <v>0</v>
      </c>
      <c r="D235" s="87"/>
      <c r="E235" s="87"/>
      <c r="F235" s="87"/>
      <c r="G235" s="87"/>
      <c r="H235" s="95"/>
      <c r="I235" s="95"/>
      <c r="J235" s="95"/>
      <c r="K235" s="95"/>
      <c r="L235" s="95"/>
    </row>
    <row r="236" spans="1:12" ht="12.75">
      <c r="A236" s="86">
        <v>3234</v>
      </c>
      <c r="B236" s="94" t="s">
        <v>64</v>
      </c>
      <c r="C236" s="88">
        <f t="shared" si="76"/>
        <v>0</v>
      </c>
      <c r="D236" s="87"/>
      <c r="E236" s="87"/>
      <c r="F236" s="87"/>
      <c r="G236" s="87"/>
      <c r="H236" s="95"/>
      <c r="I236" s="95"/>
      <c r="J236" s="95"/>
      <c r="K236" s="95"/>
      <c r="L236" s="95"/>
    </row>
    <row r="237" spans="1:12" ht="12.75">
      <c r="A237" s="86">
        <v>3235</v>
      </c>
      <c r="B237" s="94" t="s">
        <v>65</v>
      </c>
      <c r="C237" s="88">
        <f t="shared" si="76"/>
        <v>0</v>
      </c>
      <c r="D237" s="87"/>
      <c r="E237" s="87"/>
      <c r="F237" s="87"/>
      <c r="G237" s="87"/>
      <c r="H237" s="95"/>
      <c r="I237" s="95"/>
      <c r="J237" s="95"/>
      <c r="K237" s="95"/>
      <c r="L237" s="95"/>
    </row>
    <row r="238" spans="1:12" ht="12.75">
      <c r="A238" s="86">
        <v>3236</v>
      </c>
      <c r="B238" s="94" t="s">
        <v>66</v>
      </c>
      <c r="C238" s="88">
        <f t="shared" si="76"/>
        <v>0</v>
      </c>
      <c r="D238" s="87"/>
      <c r="E238" s="87"/>
      <c r="F238" s="87"/>
      <c r="G238" s="87"/>
      <c r="H238" s="95"/>
      <c r="I238" s="95"/>
      <c r="J238" s="95"/>
      <c r="K238" s="95"/>
      <c r="L238" s="95"/>
    </row>
    <row r="239" spans="1:12" ht="12.75">
      <c r="A239" s="86">
        <v>3237</v>
      </c>
      <c r="B239" s="94" t="s">
        <v>67</v>
      </c>
      <c r="C239" s="88">
        <f t="shared" si="76"/>
        <v>0</v>
      </c>
      <c r="D239" s="87"/>
      <c r="E239" s="87"/>
      <c r="F239" s="87"/>
      <c r="G239" s="87"/>
      <c r="H239" s="95"/>
      <c r="I239" s="95"/>
      <c r="J239" s="95"/>
      <c r="K239" s="95"/>
      <c r="L239" s="95"/>
    </row>
    <row r="240" spans="1:12" ht="12.75">
      <c r="A240" s="86">
        <v>3238</v>
      </c>
      <c r="B240" s="94" t="s">
        <v>68</v>
      </c>
      <c r="C240" s="88">
        <f t="shared" si="76"/>
        <v>0</v>
      </c>
      <c r="D240" s="87"/>
      <c r="E240" s="87"/>
      <c r="F240" s="87"/>
      <c r="G240" s="87"/>
      <c r="H240" s="95"/>
      <c r="I240" s="95"/>
      <c r="J240" s="95"/>
      <c r="K240" s="95"/>
      <c r="L240" s="95"/>
    </row>
    <row r="241" spans="1:12" ht="12.75">
      <c r="A241" s="86">
        <v>3239</v>
      </c>
      <c r="B241" s="94" t="s">
        <v>69</v>
      </c>
      <c r="C241" s="88">
        <f t="shared" si="76"/>
        <v>0</v>
      </c>
      <c r="D241" s="87"/>
      <c r="E241" s="87"/>
      <c r="F241" s="87"/>
      <c r="G241" s="87"/>
      <c r="H241" s="95"/>
      <c r="I241" s="95"/>
      <c r="J241" s="95"/>
      <c r="K241" s="95"/>
      <c r="L241" s="95"/>
    </row>
    <row r="242" spans="1:12" ht="25.5">
      <c r="A242" s="93">
        <v>324</v>
      </c>
      <c r="B242" s="84" t="s">
        <v>44</v>
      </c>
      <c r="C242" s="88">
        <f t="shared" si="76"/>
        <v>0</v>
      </c>
      <c r="D242" s="87"/>
      <c r="E242" s="87"/>
      <c r="F242" s="87"/>
      <c r="G242" s="87"/>
      <c r="H242" s="95"/>
      <c r="I242" s="95"/>
      <c r="J242" s="95"/>
      <c r="K242" s="95"/>
      <c r="L242" s="95"/>
    </row>
    <row r="243" spans="1:12" ht="25.5">
      <c r="A243" s="93">
        <v>329</v>
      </c>
      <c r="B243" s="84" t="s">
        <v>32</v>
      </c>
      <c r="C243" s="88">
        <f t="shared" si="76"/>
        <v>0</v>
      </c>
      <c r="D243" s="88">
        <f aca="true" t="shared" si="77" ref="D243:J243">SUM(D244:D247)</f>
        <v>0</v>
      </c>
      <c r="E243" s="88">
        <f t="shared" si="77"/>
        <v>0</v>
      </c>
      <c r="F243" s="88">
        <f t="shared" si="77"/>
        <v>0</v>
      </c>
      <c r="G243" s="88">
        <f t="shared" si="77"/>
        <v>0</v>
      </c>
      <c r="H243" s="88">
        <f t="shared" si="77"/>
        <v>0</v>
      </c>
      <c r="I243" s="88">
        <f t="shared" si="77"/>
        <v>0</v>
      </c>
      <c r="J243" s="88">
        <f t="shared" si="77"/>
        <v>0</v>
      </c>
      <c r="K243" s="88">
        <v>0</v>
      </c>
      <c r="L243" s="88">
        <v>0</v>
      </c>
    </row>
    <row r="244" spans="1:12" ht="12.75">
      <c r="A244" s="86">
        <v>3293</v>
      </c>
      <c r="B244" s="94" t="s">
        <v>99</v>
      </c>
      <c r="C244" s="88">
        <f t="shared" si="76"/>
        <v>0</v>
      </c>
      <c r="D244" s="87"/>
      <c r="E244" s="95"/>
      <c r="F244" s="87"/>
      <c r="G244" s="95"/>
      <c r="H244" s="95"/>
      <c r="I244" s="95"/>
      <c r="J244" s="95"/>
      <c r="K244" s="95"/>
      <c r="L244" s="95"/>
    </row>
    <row r="245" spans="1:12" ht="12.75">
      <c r="A245" s="86">
        <v>3294</v>
      </c>
      <c r="B245" s="94" t="s">
        <v>70</v>
      </c>
      <c r="C245" s="88">
        <f t="shared" si="76"/>
        <v>0</v>
      </c>
      <c r="D245" s="87"/>
      <c r="E245" s="95"/>
      <c r="F245" s="87"/>
      <c r="G245" s="95"/>
      <c r="H245" s="95"/>
      <c r="I245" s="95"/>
      <c r="J245" s="95"/>
      <c r="K245" s="95"/>
      <c r="L245" s="95"/>
    </row>
    <row r="246" spans="1:12" ht="12.75">
      <c r="A246" s="86">
        <v>3295</v>
      </c>
      <c r="B246" s="94" t="s">
        <v>71</v>
      </c>
      <c r="C246" s="88">
        <f t="shared" si="76"/>
        <v>0</v>
      </c>
      <c r="D246" s="87"/>
      <c r="E246" s="95"/>
      <c r="F246" s="87"/>
      <c r="G246" s="95"/>
      <c r="H246" s="95"/>
      <c r="I246" s="95"/>
      <c r="J246" s="95"/>
      <c r="K246" s="95"/>
      <c r="L246" s="95"/>
    </row>
    <row r="247" spans="1:12" ht="12.75">
      <c r="A247" s="86">
        <v>3299</v>
      </c>
      <c r="B247" s="94" t="s">
        <v>32</v>
      </c>
      <c r="C247" s="88">
        <f t="shared" si="76"/>
        <v>0</v>
      </c>
      <c r="D247" s="87"/>
      <c r="E247" s="95"/>
      <c r="F247" s="87"/>
      <c r="G247" s="95"/>
      <c r="H247" s="95"/>
      <c r="I247" s="95"/>
      <c r="J247" s="95"/>
      <c r="K247" s="95"/>
      <c r="L247" s="95"/>
    </row>
    <row r="248" spans="1:12" ht="12.75">
      <c r="A248" s="93">
        <v>34</v>
      </c>
      <c r="B248" s="84" t="s">
        <v>33</v>
      </c>
      <c r="C248" s="88">
        <f>C249</f>
        <v>0</v>
      </c>
      <c r="D248" s="88">
        <f aca="true" t="shared" si="78" ref="D248:J249">D249</f>
        <v>0</v>
      </c>
      <c r="E248" s="88">
        <f t="shared" si="78"/>
        <v>0</v>
      </c>
      <c r="F248" s="88">
        <f t="shared" si="78"/>
        <v>0</v>
      </c>
      <c r="G248" s="88">
        <f t="shared" si="78"/>
        <v>0</v>
      </c>
      <c r="H248" s="88">
        <f t="shared" si="78"/>
        <v>0</v>
      </c>
      <c r="I248" s="88">
        <f t="shared" si="78"/>
        <v>0</v>
      </c>
      <c r="J248" s="88">
        <f t="shared" si="78"/>
        <v>0</v>
      </c>
      <c r="K248" s="88">
        <v>0</v>
      </c>
      <c r="L248" s="88">
        <v>0</v>
      </c>
    </row>
    <row r="249" spans="1:12" ht="12.75">
      <c r="A249" s="93">
        <v>343</v>
      </c>
      <c r="B249" s="84" t="s">
        <v>34</v>
      </c>
      <c r="C249" s="88">
        <f>SUM(D249+E249+F249+G249+H249+I249+J249)</f>
        <v>0</v>
      </c>
      <c r="D249" s="88">
        <f>D250</f>
        <v>0</v>
      </c>
      <c r="E249" s="88">
        <f t="shared" si="78"/>
        <v>0</v>
      </c>
      <c r="F249" s="88">
        <f t="shared" si="78"/>
        <v>0</v>
      </c>
      <c r="G249" s="88">
        <f t="shared" si="78"/>
        <v>0</v>
      </c>
      <c r="H249" s="88">
        <f t="shared" si="78"/>
        <v>0</v>
      </c>
      <c r="I249" s="88">
        <f t="shared" si="78"/>
        <v>0</v>
      </c>
      <c r="J249" s="88">
        <f t="shared" si="78"/>
        <v>0</v>
      </c>
      <c r="K249" s="88">
        <v>0</v>
      </c>
      <c r="L249" s="88">
        <v>0</v>
      </c>
    </row>
    <row r="250" spans="1:12" ht="12.75">
      <c r="A250" s="86">
        <v>3431</v>
      </c>
      <c r="B250" s="94" t="s">
        <v>72</v>
      </c>
      <c r="C250" s="88">
        <f>SUM(D250+E250+F250+G250+H250+I250+J250)</f>
        <v>0</v>
      </c>
      <c r="D250" s="87"/>
      <c r="E250" s="95"/>
      <c r="F250" s="95"/>
      <c r="G250" s="95"/>
      <c r="H250" s="95"/>
      <c r="I250" s="95"/>
      <c r="J250" s="95"/>
      <c r="K250" s="95"/>
      <c r="L250" s="95"/>
    </row>
    <row r="251" spans="1:12" ht="25.5">
      <c r="A251" s="93">
        <v>4</v>
      </c>
      <c r="B251" s="84" t="s">
        <v>36</v>
      </c>
      <c r="C251" s="88">
        <f>C252</f>
        <v>0</v>
      </c>
      <c r="D251" s="88">
        <f aca="true" t="shared" si="79" ref="D251:J251">D252</f>
        <v>0</v>
      </c>
      <c r="E251" s="88">
        <f t="shared" si="79"/>
        <v>0</v>
      </c>
      <c r="F251" s="88">
        <f t="shared" si="79"/>
        <v>0</v>
      </c>
      <c r="G251" s="88">
        <f t="shared" si="79"/>
        <v>0</v>
      </c>
      <c r="H251" s="88">
        <f t="shared" si="79"/>
        <v>0</v>
      </c>
      <c r="I251" s="88">
        <f t="shared" si="79"/>
        <v>0</v>
      </c>
      <c r="J251" s="88">
        <f t="shared" si="79"/>
        <v>0</v>
      </c>
      <c r="K251" s="88">
        <v>0</v>
      </c>
      <c r="L251" s="88">
        <v>0</v>
      </c>
    </row>
    <row r="252" spans="1:12" ht="25.5">
      <c r="A252" s="93">
        <v>42</v>
      </c>
      <c r="B252" s="84" t="s">
        <v>37</v>
      </c>
      <c r="C252" s="88">
        <f>SUM(C253+C256)</f>
        <v>0</v>
      </c>
      <c r="D252" s="88">
        <f>SUM(D253+D256)</f>
        <v>0</v>
      </c>
      <c r="E252" s="88">
        <f aca="true" t="shared" si="80" ref="E252:J252">SUM(E253+E256)</f>
        <v>0</v>
      </c>
      <c r="F252" s="88">
        <f t="shared" si="80"/>
        <v>0</v>
      </c>
      <c r="G252" s="88">
        <f t="shared" si="80"/>
        <v>0</v>
      </c>
      <c r="H252" s="88">
        <f t="shared" si="80"/>
        <v>0</v>
      </c>
      <c r="I252" s="88">
        <f t="shared" si="80"/>
        <v>0</v>
      </c>
      <c r="J252" s="88">
        <f t="shared" si="80"/>
        <v>0</v>
      </c>
      <c r="K252" s="88">
        <v>0</v>
      </c>
      <c r="L252" s="88">
        <v>0</v>
      </c>
    </row>
    <row r="253" spans="1:12" ht="12.75">
      <c r="A253" s="93">
        <v>422</v>
      </c>
      <c r="B253" s="84" t="s">
        <v>35</v>
      </c>
      <c r="C253" s="88">
        <f>SUM(D253+E253+F253+G253+H253+I253+J253)</f>
        <v>0</v>
      </c>
      <c r="D253" s="88">
        <f>SUM(D254:D255)</f>
        <v>0</v>
      </c>
      <c r="E253" s="88">
        <f aca="true" t="shared" si="81" ref="E253:J253">SUM(E254:E255)</f>
        <v>0</v>
      </c>
      <c r="F253" s="88">
        <f t="shared" si="81"/>
        <v>0</v>
      </c>
      <c r="G253" s="88">
        <f t="shared" si="81"/>
        <v>0</v>
      </c>
      <c r="H253" s="88">
        <f t="shared" si="81"/>
        <v>0</v>
      </c>
      <c r="I253" s="88">
        <f t="shared" si="81"/>
        <v>0</v>
      </c>
      <c r="J253" s="88">
        <f t="shared" si="81"/>
        <v>0</v>
      </c>
      <c r="K253" s="88">
        <v>0</v>
      </c>
      <c r="L253" s="88">
        <v>0</v>
      </c>
    </row>
    <row r="254" spans="1:12" ht="12.75">
      <c r="A254" s="86">
        <v>4221</v>
      </c>
      <c r="B254" s="94" t="s">
        <v>48</v>
      </c>
      <c r="C254" s="88">
        <f>SUM(D254+E254+F254+G254+H254+I254+J254)</f>
        <v>0</v>
      </c>
      <c r="D254" s="95"/>
      <c r="E254" s="87"/>
      <c r="F254" s="95"/>
      <c r="G254" s="87"/>
      <c r="H254" s="87"/>
      <c r="I254" s="95"/>
      <c r="J254" s="95"/>
      <c r="K254" s="95"/>
      <c r="L254" s="95"/>
    </row>
    <row r="255" spans="1:12" ht="12.75">
      <c r="A255" s="86">
        <v>4226</v>
      </c>
      <c r="B255" s="94" t="s">
        <v>49</v>
      </c>
      <c r="C255" s="88">
        <f>SUM(D255+E255+F255+G255+H255+I255+J255)</f>
        <v>0</v>
      </c>
      <c r="D255" s="95"/>
      <c r="E255" s="87"/>
      <c r="F255" s="95"/>
      <c r="G255" s="87"/>
      <c r="H255" s="87"/>
      <c r="I255" s="95"/>
      <c r="J255" s="95"/>
      <c r="K255" s="95"/>
      <c r="L255" s="95"/>
    </row>
    <row r="256" spans="1:12" ht="25.5">
      <c r="A256" s="93">
        <v>424</v>
      </c>
      <c r="B256" s="84" t="s">
        <v>38</v>
      </c>
      <c r="C256" s="88">
        <f>SUM(D256+E256+F256+G256+H256+I256+J256)</f>
        <v>0</v>
      </c>
      <c r="D256" s="88">
        <f>D257</f>
        <v>0</v>
      </c>
      <c r="E256" s="88">
        <f aca="true" t="shared" si="82" ref="E256:J256">E257</f>
        <v>0</v>
      </c>
      <c r="F256" s="88">
        <f t="shared" si="82"/>
        <v>0</v>
      </c>
      <c r="G256" s="88">
        <f t="shared" si="82"/>
        <v>0</v>
      </c>
      <c r="H256" s="88">
        <f t="shared" si="82"/>
        <v>0</v>
      </c>
      <c r="I256" s="88">
        <f t="shared" si="82"/>
        <v>0</v>
      </c>
      <c r="J256" s="88">
        <f t="shared" si="82"/>
        <v>0</v>
      </c>
      <c r="K256" s="88">
        <v>0</v>
      </c>
      <c r="L256" s="88">
        <v>0</v>
      </c>
    </row>
    <row r="257" spans="1:12" ht="12.75">
      <c r="A257" s="86">
        <v>4241</v>
      </c>
      <c r="B257" s="94" t="s">
        <v>50</v>
      </c>
      <c r="C257" s="88">
        <f>SUM(D257+E257+F257+G257+H257+I257+J257)</f>
        <v>0</v>
      </c>
      <c r="D257" s="87"/>
      <c r="E257" s="95"/>
      <c r="F257" s="95"/>
      <c r="G257" s="87"/>
      <c r="H257" s="87"/>
      <c r="I257" s="95"/>
      <c r="J257" s="95"/>
      <c r="K257" s="95"/>
      <c r="L257" s="95"/>
    </row>
    <row r="258" spans="1:12" ht="12.75">
      <c r="A258" s="93"/>
      <c r="B258" s="84" t="s">
        <v>80</v>
      </c>
      <c r="C258" s="88">
        <f aca="true" t="shared" si="83" ref="C258:L258">C211+C251</f>
        <v>7000</v>
      </c>
      <c r="D258" s="88">
        <f t="shared" si="83"/>
        <v>0</v>
      </c>
      <c r="E258" s="88">
        <f t="shared" si="83"/>
        <v>0</v>
      </c>
      <c r="F258" s="88">
        <f t="shared" si="83"/>
        <v>0</v>
      </c>
      <c r="G258" s="88">
        <f t="shared" si="83"/>
        <v>7000</v>
      </c>
      <c r="H258" s="88">
        <f t="shared" si="83"/>
        <v>0</v>
      </c>
      <c r="I258" s="88">
        <f t="shared" si="83"/>
        <v>0</v>
      </c>
      <c r="J258" s="88">
        <f t="shared" si="83"/>
        <v>0</v>
      </c>
      <c r="K258" s="88">
        <f t="shared" si="83"/>
        <v>7000</v>
      </c>
      <c r="L258" s="88">
        <f t="shared" si="83"/>
        <v>7000</v>
      </c>
    </row>
    <row r="259" spans="1:12" ht="12.75">
      <c r="A259" s="93"/>
      <c r="B259" s="84" t="s">
        <v>82</v>
      </c>
      <c r="C259" s="97"/>
      <c r="D259" s="97"/>
      <c r="E259" s="97" t="s">
        <v>108</v>
      </c>
      <c r="F259" s="97" t="s">
        <v>105</v>
      </c>
      <c r="G259" s="97" t="s">
        <v>109</v>
      </c>
      <c r="H259" s="97"/>
      <c r="I259" s="97"/>
      <c r="J259" s="97"/>
      <c r="K259" s="97"/>
      <c r="L259" s="97"/>
    </row>
    <row r="260" spans="1:12" ht="12.75">
      <c r="A260" s="85" t="s">
        <v>42</v>
      </c>
      <c r="B260" s="84" t="s">
        <v>92</v>
      </c>
      <c r="C260" s="97"/>
      <c r="D260" s="97"/>
      <c r="E260" s="97"/>
      <c r="F260" s="97"/>
      <c r="G260" s="97"/>
      <c r="H260" s="97"/>
      <c r="I260" s="97"/>
      <c r="J260" s="97"/>
      <c r="K260" s="97"/>
      <c r="L260" s="97"/>
    </row>
    <row r="261" spans="1:12" ht="12.75">
      <c r="A261" s="93">
        <v>3</v>
      </c>
      <c r="B261" s="84" t="s">
        <v>23</v>
      </c>
      <c r="C261" s="88">
        <f>C262+C269+C298</f>
        <v>4418600</v>
      </c>
      <c r="D261" s="88"/>
      <c r="E261" s="88">
        <f aca="true" t="shared" si="84" ref="E261:L261">E262+E269+E298</f>
        <v>38100</v>
      </c>
      <c r="F261" s="88">
        <f t="shared" si="84"/>
        <v>181300</v>
      </c>
      <c r="G261" s="88">
        <f t="shared" si="84"/>
        <v>4199200</v>
      </c>
      <c r="H261" s="88">
        <f t="shared" si="84"/>
        <v>0</v>
      </c>
      <c r="I261" s="88">
        <f t="shared" si="84"/>
        <v>0</v>
      </c>
      <c r="J261" s="88">
        <f t="shared" si="84"/>
        <v>0</v>
      </c>
      <c r="K261" s="88">
        <f t="shared" si="84"/>
        <v>4473400</v>
      </c>
      <c r="L261" s="88">
        <f t="shared" si="84"/>
        <v>4473400</v>
      </c>
    </row>
    <row r="262" spans="1:12" ht="12.75">
      <c r="A262" s="93">
        <v>31</v>
      </c>
      <c r="B262" s="84" t="s">
        <v>24</v>
      </c>
      <c r="C262" s="88">
        <f>SUM(C263+C265+C267)</f>
        <v>3984400</v>
      </c>
      <c r="D262" s="88"/>
      <c r="E262" s="88">
        <f aca="true" t="shared" si="85" ref="E262:J262">SUM(E263+E265+E267)</f>
        <v>0</v>
      </c>
      <c r="F262" s="88">
        <v>0</v>
      </c>
      <c r="G262" s="88">
        <f t="shared" si="85"/>
        <v>3984400</v>
      </c>
      <c r="H262" s="88">
        <f t="shared" si="85"/>
        <v>0</v>
      </c>
      <c r="I262" s="88">
        <f t="shared" si="85"/>
        <v>0</v>
      </c>
      <c r="J262" s="88">
        <f t="shared" si="85"/>
        <v>0</v>
      </c>
      <c r="K262" s="88">
        <v>4039200</v>
      </c>
      <c r="L262" s="88">
        <v>4039200</v>
      </c>
    </row>
    <row r="263" spans="1:12" ht="12.75">
      <c r="A263" s="93">
        <v>311</v>
      </c>
      <c r="B263" s="84" t="s">
        <v>25</v>
      </c>
      <c r="C263" s="88">
        <f aca="true" t="shared" si="86" ref="C263:C268">SUM(D263+E263+F263+G263+H263+I263+J263)</f>
        <v>3304200</v>
      </c>
      <c r="D263" s="88"/>
      <c r="E263" s="88">
        <f aca="true" t="shared" si="87" ref="E263:J263">E264</f>
        <v>0</v>
      </c>
      <c r="F263" s="88">
        <f t="shared" si="87"/>
        <v>0</v>
      </c>
      <c r="G263" s="88">
        <v>3304200</v>
      </c>
      <c r="H263" s="88">
        <f t="shared" si="87"/>
        <v>0</v>
      </c>
      <c r="I263" s="88">
        <f t="shared" si="87"/>
        <v>0</v>
      </c>
      <c r="J263" s="88">
        <f t="shared" si="87"/>
        <v>0</v>
      </c>
      <c r="K263" s="88">
        <v>0</v>
      </c>
      <c r="L263" s="88">
        <v>0</v>
      </c>
    </row>
    <row r="264" spans="1:12" ht="12.75">
      <c r="A264" s="86">
        <v>3111</v>
      </c>
      <c r="B264" s="94" t="s">
        <v>25</v>
      </c>
      <c r="C264" s="88">
        <f t="shared" si="86"/>
        <v>0</v>
      </c>
      <c r="D264" s="87"/>
      <c r="E264" s="95"/>
      <c r="F264" s="87">
        <v>0</v>
      </c>
      <c r="G264" s="87">
        <v>0</v>
      </c>
      <c r="H264" s="95"/>
      <c r="I264" s="95"/>
      <c r="J264" s="95"/>
      <c r="K264" s="95"/>
      <c r="L264" s="95"/>
    </row>
    <row r="265" spans="1:12" ht="12.75">
      <c r="A265" s="93">
        <v>312</v>
      </c>
      <c r="B265" s="84" t="s">
        <v>26</v>
      </c>
      <c r="C265" s="88">
        <f t="shared" si="86"/>
        <v>135000</v>
      </c>
      <c r="D265" s="88"/>
      <c r="E265" s="88">
        <f aca="true" t="shared" si="88" ref="E265:J265">E266</f>
        <v>0</v>
      </c>
      <c r="F265" s="88">
        <f t="shared" si="88"/>
        <v>0</v>
      </c>
      <c r="G265" s="88">
        <v>135000</v>
      </c>
      <c r="H265" s="88">
        <f t="shared" si="88"/>
        <v>0</v>
      </c>
      <c r="I265" s="88">
        <f t="shared" si="88"/>
        <v>0</v>
      </c>
      <c r="J265" s="88">
        <f t="shared" si="88"/>
        <v>0</v>
      </c>
      <c r="K265" s="88">
        <v>0</v>
      </c>
      <c r="L265" s="88">
        <v>0</v>
      </c>
    </row>
    <row r="266" spans="1:12" ht="12.75">
      <c r="A266" s="86">
        <v>3121</v>
      </c>
      <c r="B266" s="94" t="s">
        <v>26</v>
      </c>
      <c r="C266" s="88">
        <f t="shared" si="86"/>
        <v>0</v>
      </c>
      <c r="D266" s="95"/>
      <c r="E266" s="95"/>
      <c r="F266" s="95"/>
      <c r="G266" s="95">
        <v>0</v>
      </c>
      <c r="H266" s="95"/>
      <c r="I266" s="95"/>
      <c r="J266" s="95"/>
      <c r="K266" s="95"/>
      <c r="L266" s="95"/>
    </row>
    <row r="267" spans="1:12" ht="12.75">
      <c r="A267" s="93">
        <v>313</v>
      </c>
      <c r="B267" s="84" t="s">
        <v>27</v>
      </c>
      <c r="C267" s="88">
        <f t="shared" si="86"/>
        <v>545200</v>
      </c>
      <c r="D267" s="88"/>
      <c r="E267" s="88">
        <f aca="true" t="shared" si="89" ref="E267:J267">E268</f>
        <v>0</v>
      </c>
      <c r="F267" s="88">
        <f t="shared" si="89"/>
        <v>0</v>
      </c>
      <c r="G267" s="88">
        <v>545200</v>
      </c>
      <c r="H267" s="88">
        <f t="shared" si="89"/>
        <v>0</v>
      </c>
      <c r="I267" s="88">
        <f t="shared" si="89"/>
        <v>0</v>
      </c>
      <c r="J267" s="88">
        <f t="shared" si="89"/>
        <v>0</v>
      </c>
      <c r="K267" s="88">
        <v>0</v>
      </c>
      <c r="L267" s="88">
        <v>0</v>
      </c>
    </row>
    <row r="268" spans="1:12" ht="12.75">
      <c r="A268" s="86">
        <v>3132</v>
      </c>
      <c r="B268" s="94" t="s">
        <v>89</v>
      </c>
      <c r="C268" s="88">
        <f t="shared" si="86"/>
        <v>0</v>
      </c>
      <c r="D268" s="87"/>
      <c r="E268" s="95"/>
      <c r="F268" s="87">
        <v>0</v>
      </c>
      <c r="G268" s="87">
        <v>0</v>
      </c>
      <c r="H268" s="95"/>
      <c r="I268" s="95"/>
      <c r="J268" s="95"/>
      <c r="K268" s="95"/>
      <c r="L268" s="95"/>
    </row>
    <row r="269" spans="1:12" ht="12.75">
      <c r="A269" s="93">
        <v>32</v>
      </c>
      <c r="B269" s="84" t="s">
        <v>28</v>
      </c>
      <c r="C269" s="88">
        <f>SUM(C270+C275+C282+C292+C293)</f>
        <v>434100</v>
      </c>
      <c r="D269" s="88"/>
      <c r="E269" s="88">
        <f aca="true" t="shared" si="90" ref="E269:J269">SUM(E270+E275+E282+E292+E293)</f>
        <v>38000</v>
      </c>
      <c r="F269" s="88">
        <f t="shared" si="90"/>
        <v>181300</v>
      </c>
      <c r="G269" s="88">
        <f t="shared" si="90"/>
        <v>214800</v>
      </c>
      <c r="H269" s="88">
        <f t="shared" si="90"/>
        <v>0</v>
      </c>
      <c r="I269" s="88">
        <f t="shared" si="90"/>
        <v>0</v>
      </c>
      <c r="J269" s="88">
        <f t="shared" si="90"/>
        <v>0</v>
      </c>
      <c r="K269" s="88">
        <v>434100</v>
      </c>
      <c r="L269" s="88">
        <v>434100</v>
      </c>
    </row>
    <row r="270" spans="1:12" ht="12.75">
      <c r="A270" s="93">
        <v>321</v>
      </c>
      <c r="B270" s="84" t="s">
        <v>29</v>
      </c>
      <c r="C270" s="88">
        <f aca="true" t="shared" si="91" ref="C270:C281">SUM(D270+E270+F270+G270+H270+I270+J270)</f>
        <v>202400</v>
      </c>
      <c r="D270" s="88"/>
      <c r="E270" s="88">
        <f aca="true" t="shared" si="92" ref="E270:J270">SUM(E271:E274)</f>
        <v>0</v>
      </c>
      <c r="F270" s="88">
        <f t="shared" si="92"/>
        <v>0</v>
      </c>
      <c r="G270" s="88">
        <v>202400</v>
      </c>
      <c r="H270" s="88">
        <f t="shared" si="92"/>
        <v>0</v>
      </c>
      <c r="I270" s="88">
        <f t="shared" si="92"/>
        <v>0</v>
      </c>
      <c r="J270" s="88">
        <f t="shared" si="92"/>
        <v>0</v>
      </c>
      <c r="K270" s="88">
        <v>0</v>
      </c>
      <c r="L270" s="88">
        <v>0</v>
      </c>
    </row>
    <row r="271" spans="1:12" ht="12.75">
      <c r="A271" s="86">
        <v>3211</v>
      </c>
      <c r="B271" s="94" t="s">
        <v>51</v>
      </c>
      <c r="C271" s="88">
        <f t="shared" si="91"/>
        <v>0</v>
      </c>
      <c r="D271" s="87"/>
      <c r="E271" s="95"/>
      <c r="F271" s="95"/>
      <c r="G271" s="87">
        <v>0</v>
      </c>
      <c r="H271" s="95"/>
      <c r="I271" s="95"/>
      <c r="J271" s="95"/>
      <c r="K271" s="95"/>
      <c r="L271" s="95"/>
    </row>
    <row r="272" spans="1:12" ht="25.5">
      <c r="A272" s="86">
        <v>3212</v>
      </c>
      <c r="B272" s="94" t="s">
        <v>54</v>
      </c>
      <c r="C272" s="88">
        <f t="shared" si="91"/>
        <v>0</v>
      </c>
      <c r="D272" s="87"/>
      <c r="E272" s="95"/>
      <c r="F272" s="95"/>
      <c r="G272" s="87">
        <v>0</v>
      </c>
      <c r="H272" s="95"/>
      <c r="I272" s="95"/>
      <c r="J272" s="95"/>
      <c r="K272" s="95"/>
      <c r="L272" s="95"/>
    </row>
    <row r="273" spans="1:12" ht="12.75">
      <c r="A273" s="86">
        <v>3213</v>
      </c>
      <c r="B273" s="94" t="s">
        <v>52</v>
      </c>
      <c r="C273" s="88">
        <f t="shared" si="91"/>
        <v>0</v>
      </c>
      <c r="D273" s="87"/>
      <c r="E273" s="95"/>
      <c r="F273" s="95"/>
      <c r="G273" s="87"/>
      <c r="H273" s="95"/>
      <c r="I273" s="95"/>
      <c r="J273" s="95"/>
      <c r="K273" s="95"/>
      <c r="L273" s="95"/>
    </row>
    <row r="274" spans="1:12" ht="12.75">
      <c r="A274" s="86">
        <v>3214</v>
      </c>
      <c r="B274" s="94" t="s">
        <v>53</v>
      </c>
      <c r="C274" s="88">
        <f t="shared" si="91"/>
        <v>0</v>
      </c>
      <c r="D274" s="87"/>
      <c r="E274" s="95"/>
      <c r="F274" s="95"/>
      <c r="G274" s="87"/>
      <c r="H274" s="95"/>
      <c r="I274" s="95"/>
      <c r="J274" s="95"/>
      <c r="K274" s="95"/>
      <c r="L274" s="95"/>
    </row>
    <row r="275" spans="1:12" ht="12.75">
      <c r="A275" s="93">
        <v>322</v>
      </c>
      <c r="B275" s="84" t="s">
        <v>30</v>
      </c>
      <c r="C275" s="88">
        <f t="shared" si="91"/>
        <v>152100</v>
      </c>
      <c r="D275" s="88"/>
      <c r="E275" s="88">
        <v>19600</v>
      </c>
      <c r="F275" s="88">
        <v>132500</v>
      </c>
      <c r="G275" s="88">
        <f>SUM(G276:G281)</f>
        <v>0</v>
      </c>
      <c r="H275" s="88">
        <f>SUM(H276:H281)</f>
        <v>0</v>
      </c>
      <c r="I275" s="88">
        <f>SUM(I276:I281)</f>
        <v>0</v>
      </c>
      <c r="J275" s="88">
        <f>SUM(J276:J281)</f>
        <v>0</v>
      </c>
      <c r="K275" s="88">
        <v>0</v>
      </c>
      <c r="L275" s="88">
        <v>0</v>
      </c>
    </row>
    <row r="276" spans="1:12" ht="25.5">
      <c r="A276" s="86">
        <v>3221</v>
      </c>
      <c r="B276" s="94" t="s">
        <v>55</v>
      </c>
      <c r="C276" s="88">
        <f t="shared" si="91"/>
        <v>0</v>
      </c>
      <c r="D276" s="87"/>
      <c r="E276" s="87"/>
      <c r="F276" s="87"/>
      <c r="G276" s="87">
        <v>0</v>
      </c>
      <c r="H276" s="87"/>
      <c r="I276" s="95"/>
      <c r="J276" s="95"/>
      <c r="K276" s="95"/>
      <c r="L276" s="95"/>
    </row>
    <row r="277" spans="1:12" ht="12.75">
      <c r="A277" s="86">
        <v>3222</v>
      </c>
      <c r="B277" s="94" t="s">
        <v>56</v>
      </c>
      <c r="C277" s="88">
        <f t="shared" si="91"/>
        <v>0</v>
      </c>
      <c r="D277" s="87"/>
      <c r="E277" s="87"/>
      <c r="F277" s="87"/>
      <c r="G277" s="87">
        <v>0</v>
      </c>
      <c r="H277" s="87"/>
      <c r="I277" s="95"/>
      <c r="J277" s="95"/>
      <c r="K277" s="95"/>
      <c r="L277" s="95"/>
    </row>
    <row r="278" spans="1:12" ht="12.75">
      <c r="A278" s="86">
        <v>3223</v>
      </c>
      <c r="B278" s="94" t="s">
        <v>57</v>
      </c>
      <c r="C278" s="88">
        <f t="shared" si="91"/>
        <v>0</v>
      </c>
      <c r="D278" s="87"/>
      <c r="E278" s="87"/>
      <c r="F278" s="87"/>
      <c r="G278" s="87"/>
      <c r="H278" s="87"/>
      <c r="I278" s="95"/>
      <c r="J278" s="95"/>
      <c r="K278" s="95"/>
      <c r="L278" s="95"/>
    </row>
    <row r="279" spans="1:12" ht="25.5">
      <c r="A279" s="86">
        <v>3224</v>
      </c>
      <c r="B279" s="94" t="s">
        <v>58</v>
      </c>
      <c r="C279" s="88">
        <f t="shared" si="91"/>
        <v>0</v>
      </c>
      <c r="D279" s="87"/>
      <c r="E279" s="87"/>
      <c r="F279" s="87"/>
      <c r="G279" s="87"/>
      <c r="H279" s="87"/>
      <c r="I279" s="95"/>
      <c r="J279" s="95"/>
      <c r="K279" s="95"/>
      <c r="L279" s="95"/>
    </row>
    <row r="280" spans="1:12" ht="12.75">
      <c r="A280" s="86">
        <v>3225</v>
      </c>
      <c r="B280" s="94" t="s">
        <v>59</v>
      </c>
      <c r="C280" s="88">
        <f t="shared" si="91"/>
        <v>0</v>
      </c>
      <c r="D280" s="87"/>
      <c r="E280" s="87"/>
      <c r="F280" s="87"/>
      <c r="G280" s="87"/>
      <c r="H280" s="87"/>
      <c r="I280" s="95"/>
      <c r="J280" s="95"/>
      <c r="K280" s="95"/>
      <c r="L280" s="95"/>
    </row>
    <row r="281" spans="1:12" ht="25.5">
      <c r="A281" s="86">
        <v>3227</v>
      </c>
      <c r="B281" s="94" t="s">
        <v>60</v>
      </c>
      <c r="C281" s="88">
        <f t="shared" si="91"/>
        <v>0</v>
      </c>
      <c r="D281" s="87"/>
      <c r="E281" s="87"/>
      <c r="F281" s="87"/>
      <c r="G281" s="87"/>
      <c r="H281" s="87"/>
      <c r="I281" s="95"/>
      <c r="J281" s="95"/>
      <c r="K281" s="95"/>
      <c r="L281" s="95"/>
    </row>
    <row r="282" spans="1:12" ht="12.75">
      <c r="A282" s="93">
        <v>323</v>
      </c>
      <c r="B282" s="84" t="s">
        <v>31</v>
      </c>
      <c r="C282" s="88">
        <f>SUM(D282+E282+F282+G282+H282+I282+J282)</f>
        <v>60800</v>
      </c>
      <c r="D282" s="88"/>
      <c r="E282" s="88">
        <v>18300</v>
      </c>
      <c r="F282" s="88">
        <v>42500</v>
      </c>
      <c r="G282" s="88">
        <f>SUM(G283:G291)</f>
        <v>0</v>
      </c>
      <c r="H282" s="88">
        <f>SUM(H283:H291)</f>
        <v>0</v>
      </c>
      <c r="I282" s="88">
        <f>SUM(I283:I291)</f>
        <v>0</v>
      </c>
      <c r="J282" s="88">
        <f>SUM(J283:J291)</f>
        <v>0</v>
      </c>
      <c r="K282" s="88">
        <v>0</v>
      </c>
      <c r="L282" s="88">
        <v>0</v>
      </c>
    </row>
    <row r="283" spans="1:12" ht="12.75">
      <c r="A283" s="86">
        <v>3231</v>
      </c>
      <c r="B283" s="94" t="s">
        <v>61</v>
      </c>
      <c r="C283" s="88">
        <f aca="true" t="shared" si="93" ref="C283:C297">SUM(D283+E283+F283+G283+H283+I283+J283)</f>
        <v>0</v>
      </c>
      <c r="D283" s="87"/>
      <c r="E283" s="87"/>
      <c r="F283" s="87"/>
      <c r="G283" s="87"/>
      <c r="H283" s="95"/>
      <c r="I283" s="95"/>
      <c r="J283" s="95"/>
      <c r="K283" s="95"/>
      <c r="L283" s="95"/>
    </row>
    <row r="284" spans="1:12" ht="12.75">
      <c r="A284" s="86">
        <v>3232</v>
      </c>
      <c r="B284" s="94" t="s">
        <v>62</v>
      </c>
      <c r="C284" s="88">
        <f t="shared" si="93"/>
        <v>0</v>
      </c>
      <c r="D284" s="87"/>
      <c r="E284" s="87"/>
      <c r="F284" s="87"/>
      <c r="G284" s="87"/>
      <c r="H284" s="95"/>
      <c r="I284" s="95"/>
      <c r="J284" s="95"/>
      <c r="K284" s="95"/>
      <c r="L284" s="95"/>
    </row>
    <row r="285" spans="1:12" ht="12.75">
      <c r="A285" s="86">
        <v>3233</v>
      </c>
      <c r="B285" s="94" t="s">
        <v>63</v>
      </c>
      <c r="C285" s="88">
        <f t="shared" si="93"/>
        <v>0</v>
      </c>
      <c r="D285" s="87"/>
      <c r="E285" s="87"/>
      <c r="F285" s="87"/>
      <c r="G285" s="87"/>
      <c r="H285" s="95"/>
      <c r="I285" s="95"/>
      <c r="J285" s="95"/>
      <c r="K285" s="95"/>
      <c r="L285" s="95"/>
    </row>
    <row r="286" spans="1:12" ht="12.75">
      <c r="A286" s="86">
        <v>3234</v>
      </c>
      <c r="B286" s="94" t="s">
        <v>64</v>
      </c>
      <c r="C286" s="88">
        <f t="shared" si="93"/>
        <v>0</v>
      </c>
      <c r="D286" s="87"/>
      <c r="E286" s="87"/>
      <c r="F286" s="87"/>
      <c r="G286" s="87"/>
      <c r="H286" s="95"/>
      <c r="I286" s="95"/>
      <c r="J286" s="95"/>
      <c r="K286" s="95"/>
      <c r="L286" s="95"/>
    </row>
    <row r="287" spans="1:12" ht="12.75">
      <c r="A287" s="86">
        <v>3235</v>
      </c>
      <c r="B287" s="94" t="s">
        <v>65</v>
      </c>
      <c r="C287" s="88">
        <f t="shared" si="93"/>
        <v>0</v>
      </c>
      <c r="D287" s="87"/>
      <c r="E287" s="87"/>
      <c r="F287" s="87"/>
      <c r="G287" s="87"/>
      <c r="H287" s="95"/>
      <c r="I287" s="95"/>
      <c r="J287" s="95"/>
      <c r="K287" s="95"/>
      <c r="L287" s="95"/>
    </row>
    <row r="288" spans="1:12" ht="12.75">
      <c r="A288" s="86">
        <v>3236</v>
      </c>
      <c r="B288" s="94" t="s">
        <v>66</v>
      </c>
      <c r="C288" s="88">
        <f t="shared" si="93"/>
        <v>0</v>
      </c>
      <c r="D288" s="87"/>
      <c r="E288" s="87"/>
      <c r="F288" s="87"/>
      <c r="G288" s="87"/>
      <c r="H288" s="95"/>
      <c r="I288" s="95"/>
      <c r="J288" s="95"/>
      <c r="K288" s="95"/>
      <c r="L288" s="95"/>
    </row>
    <row r="289" spans="1:12" ht="12.75">
      <c r="A289" s="86">
        <v>3237</v>
      </c>
      <c r="B289" s="94" t="s">
        <v>67</v>
      </c>
      <c r="C289" s="88">
        <f t="shared" si="93"/>
        <v>0</v>
      </c>
      <c r="D289" s="87"/>
      <c r="E289" s="87"/>
      <c r="F289" s="87"/>
      <c r="G289" s="87"/>
      <c r="H289" s="95"/>
      <c r="I289" s="95"/>
      <c r="J289" s="95"/>
      <c r="K289" s="95"/>
      <c r="L289" s="95"/>
    </row>
    <row r="290" spans="1:12" ht="12.75">
      <c r="A290" s="86">
        <v>3238</v>
      </c>
      <c r="B290" s="94" t="s">
        <v>68</v>
      </c>
      <c r="C290" s="88">
        <f t="shared" si="93"/>
        <v>0</v>
      </c>
      <c r="D290" s="87"/>
      <c r="E290" s="87"/>
      <c r="F290" s="87"/>
      <c r="G290" s="87"/>
      <c r="H290" s="95"/>
      <c r="I290" s="95"/>
      <c r="J290" s="95"/>
      <c r="K290" s="95"/>
      <c r="L290" s="95"/>
    </row>
    <row r="291" spans="1:12" ht="12.75">
      <c r="A291" s="86">
        <v>3239</v>
      </c>
      <c r="B291" s="94" t="s">
        <v>69</v>
      </c>
      <c r="C291" s="88">
        <f t="shared" si="93"/>
        <v>0</v>
      </c>
      <c r="D291" s="87"/>
      <c r="E291" s="87"/>
      <c r="F291" s="87"/>
      <c r="G291" s="87"/>
      <c r="H291" s="95"/>
      <c r="I291" s="95"/>
      <c r="J291" s="95"/>
      <c r="K291" s="95"/>
      <c r="L291" s="95"/>
    </row>
    <row r="292" spans="1:12" ht="25.5">
      <c r="A292" s="93">
        <v>324</v>
      </c>
      <c r="B292" s="84" t="s">
        <v>44</v>
      </c>
      <c r="C292" s="88">
        <f t="shared" si="93"/>
        <v>0</v>
      </c>
      <c r="D292" s="87"/>
      <c r="E292" s="87"/>
      <c r="F292" s="87"/>
      <c r="G292" s="87"/>
      <c r="H292" s="95"/>
      <c r="I292" s="95"/>
      <c r="J292" s="95"/>
      <c r="K292" s="95"/>
      <c r="L292" s="95"/>
    </row>
    <row r="293" spans="1:12" ht="25.5">
      <c r="A293" s="93">
        <v>329</v>
      </c>
      <c r="B293" s="84" t="s">
        <v>32</v>
      </c>
      <c r="C293" s="88">
        <f t="shared" si="93"/>
        <v>18800</v>
      </c>
      <c r="D293" s="88"/>
      <c r="E293" s="88">
        <v>100</v>
      </c>
      <c r="F293" s="88">
        <v>6300</v>
      </c>
      <c r="G293" s="88">
        <v>12400</v>
      </c>
      <c r="H293" s="88">
        <f>SUM(H294:H297)</f>
        <v>0</v>
      </c>
      <c r="I293" s="88">
        <f>SUM(I294:I297)</f>
        <v>0</v>
      </c>
      <c r="J293" s="88">
        <f>SUM(J294:J297)</f>
        <v>0</v>
      </c>
      <c r="K293" s="88">
        <v>0</v>
      </c>
      <c r="L293" s="88">
        <v>0</v>
      </c>
    </row>
    <row r="294" spans="1:12" ht="12.75">
      <c r="A294" s="86">
        <v>3293</v>
      </c>
      <c r="B294" s="94" t="s">
        <v>99</v>
      </c>
      <c r="C294" s="88">
        <f t="shared" si="93"/>
        <v>0</v>
      </c>
      <c r="D294" s="87"/>
      <c r="E294" s="95"/>
      <c r="F294" s="87"/>
      <c r="G294" s="95"/>
      <c r="H294" s="95"/>
      <c r="I294" s="95"/>
      <c r="J294" s="95"/>
      <c r="K294" s="95"/>
      <c r="L294" s="95"/>
    </row>
    <row r="295" spans="1:12" ht="12.75">
      <c r="A295" s="86">
        <v>3294</v>
      </c>
      <c r="B295" s="94" t="s">
        <v>70</v>
      </c>
      <c r="C295" s="88">
        <f t="shared" si="93"/>
        <v>0</v>
      </c>
      <c r="D295" s="87"/>
      <c r="E295" s="95"/>
      <c r="F295" s="87"/>
      <c r="G295" s="95"/>
      <c r="H295" s="95"/>
      <c r="I295" s="95"/>
      <c r="J295" s="95"/>
      <c r="K295" s="95"/>
      <c r="L295" s="95"/>
    </row>
    <row r="296" spans="1:12" ht="12.75">
      <c r="A296" s="86">
        <v>3295</v>
      </c>
      <c r="B296" s="94" t="s">
        <v>71</v>
      </c>
      <c r="C296" s="88">
        <f t="shared" si="93"/>
        <v>0</v>
      </c>
      <c r="D296" s="87"/>
      <c r="E296" s="95"/>
      <c r="F296" s="87"/>
      <c r="G296" s="95"/>
      <c r="H296" s="95"/>
      <c r="I296" s="95"/>
      <c r="J296" s="95"/>
      <c r="K296" s="95"/>
      <c r="L296" s="95"/>
    </row>
    <row r="297" spans="1:12" ht="12.75">
      <c r="A297" s="86">
        <v>3299</v>
      </c>
      <c r="B297" s="94" t="s">
        <v>32</v>
      </c>
      <c r="C297" s="88">
        <f t="shared" si="93"/>
        <v>0</v>
      </c>
      <c r="D297" s="87"/>
      <c r="E297" s="95"/>
      <c r="F297" s="87"/>
      <c r="G297" s="95"/>
      <c r="H297" s="95"/>
      <c r="I297" s="95"/>
      <c r="J297" s="95"/>
      <c r="K297" s="95"/>
      <c r="L297" s="95"/>
    </row>
    <row r="298" spans="1:12" ht="12.75">
      <c r="A298" s="93">
        <v>34</v>
      </c>
      <c r="B298" s="84" t="s">
        <v>33</v>
      </c>
      <c r="C298" s="88">
        <f>C299</f>
        <v>100</v>
      </c>
      <c r="D298" s="88"/>
      <c r="E298" s="88">
        <f aca="true" t="shared" si="94" ref="E298:J299">E299</f>
        <v>100</v>
      </c>
      <c r="F298" s="88">
        <f t="shared" si="94"/>
        <v>0</v>
      </c>
      <c r="G298" s="88">
        <f t="shared" si="94"/>
        <v>0</v>
      </c>
      <c r="H298" s="88">
        <f t="shared" si="94"/>
        <v>0</v>
      </c>
      <c r="I298" s="88">
        <f t="shared" si="94"/>
        <v>0</v>
      </c>
      <c r="J298" s="88">
        <f t="shared" si="94"/>
        <v>0</v>
      </c>
      <c r="K298" s="88">
        <v>100</v>
      </c>
      <c r="L298" s="88">
        <v>100</v>
      </c>
    </row>
    <row r="299" spans="1:12" ht="12.75">
      <c r="A299" s="93">
        <v>343</v>
      </c>
      <c r="B299" s="84" t="s">
        <v>34</v>
      </c>
      <c r="C299" s="88">
        <f>SUM(D299+E299+F299+G299+H299+I299+J299)</f>
        <v>100</v>
      </c>
      <c r="D299" s="88"/>
      <c r="E299" s="88">
        <v>100</v>
      </c>
      <c r="F299" s="88">
        <f t="shared" si="94"/>
        <v>0</v>
      </c>
      <c r="G299" s="88">
        <f t="shared" si="94"/>
        <v>0</v>
      </c>
      <c r="H299" s="88">
        <f t="shared" si="94"/>
        <v>0</v>
      </c>
      <c r="I299" s="88">
        <f t="shared" si="94"/>
        <v>0</v>
      </c>
      <c r="J299" s="88">
        <f t="shared" si="94"/>
        <v>0</v>
      </c>
      <c r="K299" s="88">
        <v>0</v>
      </c>
      <c r="L299" s="88">
        <v>0</v>
      </c>
    </row>
    <row r="300" spans="1:12" ht="12.75">
      <c r="A300" s="86">
        <v>3431</v>
      </c>
      <c r="B300" s="94" t="s">
        <v>72</v>
      </c>
      <c r="C300" s="88">
        <f>SUM(D300+E300+F300+G300+H300+I300+J300)</f>
        <v>0</v>
      </c>
      <c r="D300" s="87"/>
      <c r="E300" s="95"/>
      <c r="F300" s="95"/>
      <c r="G300" s="95"/>
      <c r="H300" s="95"/>
      <c r="I300" s="95"/>
      <c r="J300" s="95"/>
      <c r="K300" s="95"/>
      <c r="L300" s="95"/>
    </row>
    <row r="301" spans="1:12" ht="25.5">
      <c r="A301" s="93">
        <v>4</v>
      </c>
      <c r="B301" s="84" t="s">
        <v>36</v>
      </c>
      <c r="C301" s="88">
        <f>C302+C308</f>
        <v>150000</v>
      </c>
      <c r="D301" s="88"/>
      <c r="E301" s="88">
        <f aca="true" t="shared" si="95" ref="E301:J301">E302</f>
        <v>0</v>
      </c>
      <c r="F301" s="88">
        <f t="shared" si="95"/>
        <v>0</v>
      </c>
      <c r="G301" s="88">
        <f>G302+G309</f>
        <v>150000</v>
      </c>
      <c r="H301" s="88">
        <f t="shared" si="95"/>
        <v>0</v>
      </c>
      <c r="I301" s="88">
        <f t="shared" si="95"/>
        <v>0</v>
      </c>
      <c r="J301" s="88">
        <f t="shared" si="95"/>
        <v>0</v>
      </c>
      <c r="K301" s="88">
        <f>K302+K308</f>
        <v>50000</v>
      </c>
      <c r="L301" s="88">
        <f>L302+L308</f>
        <v>50000</v>
      </c>
    </row>
    <row r="302" spans="1:12" ht="25.5">
      <c r="A302" s="93">
        <v>42</v>
      </c>
      <c r="B302" s="84" t="s">
        <v>37</v>
      </c>
      <c r="C302" s="88">
        <f>SUM(C303+C306)</f>
        <v>20000</v>
      </c>
      <c r="D302" s="88"/>
      <c r="E302" s="88">
        <f aca="true" t="shared" si="96" ref="E302:J302">SUM(E303+E306)</f>
        <v>0</v>
      </c>
      <c r="F302" s="88">
        <f t="shared" si="96"/>
        <v>0</v>
      </c>
      <c r="G302" s="88">
        <f t="shared" si="96"/>
        <v>20000</v>
      </c>
      <c r="H302" s="88">
        <f t="shared" si="96"/>
        <v>0</v>
      </c>
      <c r="I302" s="88">
        <f t="shared" si="96"/>
        <v>0</v>
      </c>
      <c r="J302" s="88">
        <f t="shared" si="96"/>
        <v>0</v>
      </c>
      <c r="K302" s="88">
        <v>50000</v>
      </c>
      <c r="L302" s="88">
        <v>50000</v>
      </c>
    </row>
    <row r="303" spans="1:12" ht="12.75">
      <c r="A303" s="93">
        <v>422</v>
      </c>
      <c r="B303" s="84" t="s">
        <v>35</v>
      </c>
      <c r="C303" s="88">
        <f>SUM(D303+E303+F303+G303+H303+I303+J303)</f>
        <v>18000</v>
      </c>
      <c r="D303" s="88"/>
      <c r="E303" s="88">
        <f aca="true" t="shared" si="97" ref="E303:J303">SUM(E304:E305)</f>
        <v>0</v>
      </c>
      <c r="F303" s="88">
        <f t="shared" si="97"/>
        <v>0</v>
      </c>
      <c r="G303" s="88">
        <v>18000</v>
      </c>
      <c r="H303" s="88">
        <f t="shared" si="97"/>
        <v>0</v>
      </c>
      <c r="I303" s="88">
        <f t="shared" si="97"/>
        <v>0</v>
      </c>
      <c r="J303" s="88">
        <f t="shared" si="97"/>
        <v>0</v>
      </c>
      <c r="K303" s="88">
        <v>0</v>
      </c>
      <c r="L303" s="88">
        <v>0</v>
      </c>
    </row>
    <row r="304" spans="1:12" ht="12.75">
      <c r="A304" s="86">
        <v>4221</v>
      </c>
      <c r="B304" s="94" t="s">
        <v>48</v>
      </c>
      <c r="C304" s="88">
        <f>SUM(D304+E304+F304+G304+H304+I304+J304)</f>
        <v>0</v>
      </c>
      <c r="D304" s="95"/>
      <c r="E304" s="87"/>
      <c r="F304" s="95"/>
      <c r="G304" s="87"/>
      <c r="H304" s="87"/>
      <c r="I304" s="95"/>
      <c r="J304" s="95"/>
      <c r="K304" s="95"/>
      <c r="L304" s="95"/>
    </row>
    <row r="305" spans="1:12" ht="12.75">
      <c r="A305" s="86">
        <v>4226</v>
      </c>
      <c r="B305" s="94" t="s">
        <v>49</v>
      </c>
      <c r="C305" s="88">
        <f>SUM(D305+E305+F305+G305+H305+I305+J305)</f>
        <v>0</v>
      </c>
      <c r="D305" s="95"/>
      <c r="E305" s="87"/>
      <c r="F305" s="95"/>
      <c r="G305" s="87"/>
      <c r="H305" s="87"/>
      <c r="I305" s="95"/>
      <c r="J305" s="95"/>
      <c r="K305" s="95"/>
      <c r="L305" s="95"/>
    </row>
    <row r="306" spans="1:12" ht="25.5">
      <c r="A306" s="93">
        <v>424</v>
      </c>
      <c r="B306" s="84" t="s">
        <v>38</v>
      </c>
      <c r="C306" s="88">
        <f>SUM(D306+E306+F306+G306+H306+I306+J306)</f>
        <v>2000</v>
      </c>
      <c r="D306" s="88"/>
      <c r="E306" s="88">
        <f aca="true" t="shared" si="98" ref="E306:J306">E307</f>
        <v>0</v>
      </c>
      <c r="F306" s="88">
        <f t="shared" si="98"/>
        <v>0</v>
      </c>
      <c r="G306" s="88">
        <v>2000</v>
      </c>
      <c r="H306" s="88">
        <f t="shared" si="98"/>
        <v>0</v>
      </c>
      <c r="I306" s="88">
        <f t="shared" si="98"/>
        <v>0</v>
      </c>
      <c r="J306" s="88">
        <f t="shared" si="98"/>
        <v>0</v>
      </c>
      <c r="K306" s="88">
        <v>0</v>
      </c>
      <c r="L306" s="88">
        <v>0</v>
      </c>
    </row>
    <row r="307" spans="1:12" ht="12.75">
      <c r="A307" s="86">
        <v>4241</v>
      </c>
      <c r="B307" s="94" t="s">
        <v>50</v>
      </c>
      <c r="C307" s="88">
        <f>SUM(D307+E307+F307+G307+H307+I307+J307)</f>
        <v>0</v>
      </c>
      <c r="D307" s="87"/>
      <c r="E307" s="95"/>
      <c r="F307" s="95"/>
      <c r="G307" s="87"/>
      <c r="H307" s="87"/>
      <c r="I307" s="95"/>
      <c r="J307" s="95"/>
      <c r="K307" s="95"/>
      <c r="L307" s="95"/>
    </row>
    <row r="308" spans="1:12" ht="25.5">
      <c r="A308" s="93">
        <v>45</v>
      </c>
      <c r="B308" s="84" t="s">
        <v>101</v>
      </c>
      <c r="C308" s="88">
        <f>C309</f>
        <v>130000</v>
      </c>
      <c r="D308" s="87"/>
      <c r="E308" s="95"/>
      <c r="F308" s="95"/>
      <c r="G308" s="88">
        <f>G309</f>
        <v>130000</v>
      </c>
      <c r="H308" s="87"/>
      <c r="I308" s="95"/>
      <c r="J308" s="95"/>
      <c r="K308" s="88"/>
      <c r="L308" s="88"/>
    </row>
    <row r="309" spans="1:12" ht="25.5">
      <c r="A309" s="93">
        <v>451</v>
      </c>
      <c r="B309" s="84" t="s">
        <v>102</v>
      </c>
      <c r="C309" s="88">
        <v>130000</v>
      </c>
      <c r="D309" s="87"/>
      <c r="E309" s="95"/>
      <c r="F309" s="95"/>
      <c r="G309" s="88">
        <v>130000</v>
      </c>
      <c r="H309" s="87"/>
      <c r="I309" s="95"/>
      <c r="J309" s="95"/>
      <c r="K309" s="95"/>
      <c r="L309" s="95"/>
    </row>
    <row r="310" spans="1:12" ht="25.5">
      <c r="A310" s="86">
        <v>4511</v>
      </c>
      <c r="B310" s="94" t="s">
        <v>102</v>
      </c>
      <c r="C310" s="88">
        <f>SUM(D310+E310+F310+G310+H310+I310+J310)</f>
        <v>0</v>
      </c>
      <c r="D310" s="87"/>
      <c r="E310" s="95"/>
      <c r="F310" s="95"/>
      <c r="G310" s="87"/>
      <c r="H310" s="87"/>
      <c r="I310" s="95"/>
      <c r="J310" s="95"/>
      <c r="K310" s="95"/>
      <c r="L310" s="95"/>
    </row>
    <row r="311" spans="1:12" ht="12.75">
      <c r="A311" s="93"/>
      <c r="B311" s="84" t="s">
        <v>80</v>
      </c>
      <c r="C311" s="88">
        <f>C261+C301</f>
        <v>4568600</v>
      </c>
      <c r="D311" s="88"/>
      <c r="E311" s="88">
        <f aca="true" t="shared" si="99" ref="E311:L311">E261+E301</f>
        <v>38100</v>
      </c>
      <c r="F311" s="88">
        <f t="shared" si="99"/>
        <v>181300</v>
      </c>
      <c r="G311" s="88">
        <f t="shared" si="99"/>
        <v>4349200</v>
      </c>
      <c r="H311" s="88">
        <f t="shared" si="99"/>
        <v>0</v>
      </c>
      <c r="I311" s="88">
        <f t="shared" si="99"/>
        <v>0</v>
      </c>
      <c r="J311" s="88">
        <f t="shared" si="99"/>
        <v>0</v>
      </c>
      <c r="K311" s="88">
        <f t="shared" si="99"/>
        <v>4523400</v>
      </c>
      <c r="L311" s="88">
        <f t="shared" si="99"/>
        <v>4523400</v>
      </c>
    </row>
    <row r="312" spans="1:12" ht="12.75">
      <c r="A312" s="62"/>
      <c r="B312" s="9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62"/>
      <c r="B313" s="9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62"/>
      <c r="B314" s="9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62"/>
      <c r="B315" s="9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62"/>
      <c r="B316" s="9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62"/>
      <c r="B317" s="9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62"/>
      <c r="B318" s="9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62"/>
      <c r="B319" s="9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62"/>
      <c r="B320" s="9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62"/>
      <c r="B321" s="9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62"/>
      <c r="B322" s="9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62"/>
      <c r="B323" s="9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62"/>
      <c r="B324" s="9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62"/>
      <c r="B325" s="9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62"/>
      <c r="B326" s="9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62"/>
      <c r="B327" s="9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62"/>
      <c r="B328" s="9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62"/>
      <c r="B329" s="9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62"/>
      <c r="B330" s="9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62"/>
      <c r="B331" s="9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62"/>
      <c r="B332" s="9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62"/>
      <c r="B333" s="9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62"/>
      <c r="B334" s="9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62"/>
      <c r="B335" s="9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62"/>
      <c r="B336" s="9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62"/>
      <c r="B337" s="9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62"/>
      <c r="B338" s="9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62"/>
      <c r="B339" s="9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62"/>
      <c r="B340" s="9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62"/>
      <c r="B341" s="9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62"/>
      <c r="B342" s="9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62"/>
      <c r="B343" s="9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62"/>
      <c r="B344" s="9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62"/>
      <c r="B345" s="9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62"/>
      <c r="B346" s="9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62"/>
      <c r="B347" s="9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62"/>
      <c r="B348" s="9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62"/>
      <c r="B349" s="9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62"/>
      <c r="B350" s="9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62"/>
      <c r="B351" s="9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62"/>
      <c r="B352" s="9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62"/>
      <c r="B353" s="9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62"/>
      <c r="B354" s="9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62"/>
      <c r="B355" s="9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62"/>
      <c r="B356" s="9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62"/>
      <c r="B357" s="9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62"/>
      <c r="B358" s="9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62"/>
      <c r="B359" s="9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62"/>
      <c r="B360" s="9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62"/>
      <c r="B361" s="9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62"/>
      <c r="B362" s="9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62"/>
      <c r="B363" s="9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62"/>
      <c r="B364" s="9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62"/>
      <c r="B365" s="9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62"/>
      <c r="B366" s="9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62"/>
      <c r="B367" s="9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62"/>
      <c r="B368" s="9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62"/>
      <c r="B369" s="9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62"/>
      <c r="B370" s="9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62"/>
      <c r="B371" s="9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62"/>
      <c r="B372" s="9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62"/>
      <c r="B373" s="9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62"/>
      <c r="B374" s="9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62"/>
      <c r="B375" s="9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62"/>
      <c r="B376" s="9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62"/>
      <c r="B377" s="9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62"/>
      <c r="B378" s="9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62"/>
      <c r="B379" s="9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62"/>
      <c r="B380" s="9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62"/>
      <c r="B381" s="9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62"/>
      <c r="B382" s="9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62"/>
      <c r="B383" s="9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62"/>
      <c r="B384" s="9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62"/>
      <c r="B385" s="9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62"/>
      <c r="B386" s="9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62"/>
      <c r="B387" s="9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62"/>
      <c r="B388" s="9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62"/>
      <c r="B389" s="9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62"/>
      <c r="B390" s="9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62"/>
      <c r="B391" s="9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62"/>
      <c r="B392" s="9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62"/>
      <c r="B393" s="9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62"/>
      <c r="B394" s="9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62"/>
      <c r="B395" s="9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62"/>
      <c r="B396" s="9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62"/>
      <c r="B397" s="9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62"/>
      <c r="B398" s="9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62"/>
      <c r="B399" s="9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62"/>
      <c r="B400" s="9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62"/>
      <c r="B401" s="9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62"/>
      <c r="B402" s="9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62"/>
      <c r="B403" s="9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62"/>
      <c r="B404" s="9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62"/>
      <c r="B405" s="9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62"/>
      <c r="B406" s="9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62"/>
      <c r="B407" s="9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62"/>
      <c r="B408" s="9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62"/>
      <c r="B409" s="9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62"/>
      <c r="B410" s="9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62"/>
      <c r="B411" s="9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62"/>
      <c r="B412" s="9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62"/>
      <c r="B413" s="9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62"/>
      <c r="B414" s="9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62"/>
      <c r="B415" s="9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62"/>
      <c r="B416" s="9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62"/>
      <c r="B417" s="9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2.75">
      <c r="A418" s="62"/>
      <c r="B418" s="9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2.75">
      <c r="A419" s="62"/>
      <c r="B419" s="9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2.75">
      <c r="A420" s="62"/>
      <c r="B420" s="9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2.75">
      <c r="A421" s="62"/>
      <c r="B421" s="9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2.75">
      <c r="A422" s="62"/>
      <c r="B422" s="9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2.75">
      <c r="A423" s="62"/>
      <c r="B423" s="9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2.75">
      <c r="A424" s="62"/>
      <c r="B424" s="9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2.75">
      <c r="A425" s="62"/>
      <c r="B425" s="9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2.75">
      <c r="A426" s="62"/>
      <c r="B426" s="9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2.75">
      <c r="A427" s="62"/>
      <c r="B427" s="9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2.75">
      <c r="A428" s="62"/>
      <c r="B428" s="9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2.75">
      <c r="A429" s="62"/>
      <c r="B429" s="9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2.75">
      <c r="A430" s="62"/>
      <c r="B430" s="9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2.75">
      <c r="A431" s="62"/>
      <c r="B431" s="9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2.75">
      <c r="A432" s="62"/>
      <c r="B432" s="9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2.75">
      <c r="A433" s="62"/>
      <c r="B433" s="9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2.75">
      <c r="A434" s="62"/>
      <c r="B434" s="9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2.75">
      <c r="A435" s="62"/>
      <c r="B435" s="9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2.75">
      <c r="A436" s="62"/>
      <c r="B436" s="9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2.75">
      <c r="A437" s="62"/>
      <c r="B437" s="9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2.75">
      <c r="A438" s="62"/>
      <c r="B438" s="9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2.75">
      <c r="A439" s="62"/>
      <c r="B439" s="9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2.75">
      <c r="A440" s="62"/>
      <c r="B440" s="9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2.75">
      <c r="A441" s="62"/>
      <c r="B441" s="9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2.75">
      <c r="A442" s="62"/>
      <c r="B442" s="9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2.75">
      <c r="A443" s="62"/>
      <c r="B443" s="9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2.75">
      <c r="A444" s="62"/>
      <c r="B444" s="9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2.75">
      <c r="A445" s="62"/>
      <c r="B445" s="9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2.75">
      <c r="A446" s="62"/>
      <c r="B446" s="9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2.75">
      <c r="A447" s="62"/>
      <c r="B447" s="9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2.75">
      <c r="A448" s="62"/>
      <c r="B448" s="9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2.75">
      <c r="A449" s="62"/>
      <c r="B449" s="9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2.75">
      <c r="A450" s="62"/>
      <c r="B450" s="9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2.75">
      <c r="A451" s="62"/>
      <c r="B451" s="9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2.75">
      <c r="A452" s="62"/>
      <c r="B452" s="9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2.75">
      <c r="A453" s="62"/>
      <c r="B453" s="9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2.75">
      <c r="A454" s="62"/>
      <c r="B454" s="9"/>
      <c r="C454" s="1"/>
      <c r="D454" s="1"/>
      <c r="E454" s="1"/>
      <c r="F454" s="1"/>
      <c r="G454" s="1"/>
      <c r="H454" s="1"/>
      <c r="I454" s="1"/>
      <c r="J454" s="1"/>
      <c r="K454" s="1"/>
      <c r="L454" s="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8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K46"/>
  <sheetViews>
    <sheetView tabSelected="1" zoomScalePageLayoutView="0" workbookViewId="0" topLeftCell="A10">
      <selection activeCell="K10" sqref="K10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61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2.75">
      <c r="A2" s="139" t="s">
        <v>88</v>
      </c>
      <c r="B2" s="147"/>
      <c r="C2" s="147"/>
      <c r="D2" s="147"/>
      <c r="E2" s="147"/>
      <c r="F2" s="147"/>
      <c r="G2" s="147"/>
      <c r="H2" s="147"/>
    </row>
    <row r="3" spans="1:8" ht="12.75">
      <c r="A3" s="139" t="s">
        <v>119</v>
      </c>
      <c r="B3" s="147"/>
      <c r="C3" s="147"/>
      <c r="D3" s="147"/>
      <c r="E3" s="147"/>
      <c r="F3" s="147"/>
      <c r="G3" s="147"/>
      <c r="H3" s="147"/>
    </row>
    <row r="4" spans="1:8" ht="12.75">
      <c r="A4" s="148" t="s">
        <v>93</v>
      </c>
      <c r="B4" s="149"/>
      <c r="C4" s="149"/>
      <c r="D4" s="149"/>
      <c r="E4" s="149"/>
      <c r="F4" s="149"/>
      <c r="G4" s="149"/>
      <c r="H4" s="149"/>
    </row>
    <row r="5" spans="1:8" ht="48" customHeight="1">
      <c r="A5" s="127" t="s">
        <v>120</v>
      </c>
      <c r="B5" s="127"/>
      <c r="C5" s="127"/>
      <c r="D5" s="127"/>
      <c r="E5" s="127"/>
      <c r="F5" s="127"/>
      <c r="G5" s="127"/>
      <c r="H5" s="127"/>
    </row>
    <row r="6" spans="1:8" s="49" customFormat="1" ht="26.25" customHeight="1">
      <c r="A6" s="127" t="s">
        <v>39</v>
      </c>
      <c r="B6" s="127"/>
      <c r="C6" s="127"/>
      <c r="D6" s="127"/>
      <c r="E6" s="127"/>
      <c r="F6" s="127"/>
      <c r="G6" s="134"/>
      <c r="H6" s="134"/>
    </row>
    <row r="7" spans="1:5" ht="15.75" customHeight="1">
      <c r="A7" s="50"/>
      <c r="B7" s="51"/>
      <c r="C7" s="51"/>
      <c r="D7" s="51"/>
      <c r="E7" s="51"/>
    </row>
    <row r="8" spans="1:9" ht="27.75" customHeight="1">
      <c r="A8" s="52"/>
      <c r="B8" s="53"/>
      <c r="C8" s="53"/>
      <c r="D8" s="54"/>
      <c r="E8" s="55"/>
      <c r="F8" s="56" t="s">
        <v>115</v>
      </c>
      <c r="G8" s="56" t="s">
        <v>94</v>
      </c>
      <c r="H8" s="57" t="s">
        <v>95</v>
      </c>
      <c r="I8" s="58"/>
    </row>
    <row r="9" spans="1:9" ht="27.75" customHeight="1">
      <c r="A9" s="153" t="s">
        <v>40</v>
      </c>
      <c r="B9" s="146"/>
      <c r="C9" s="146"/>
      <c r="D9" s="146"/>
      <c r="E9" s="154"/>
      <c r="F9" s="104">
        <f>+F10+F11</f>
        <v>5237180</v>
      </c>
      <c r="G9" s="104">
        <f>G10+G11</f>
        <v>5191980</v>
      </c>
      <c r="H9" s="104">
        <f>+H10+H11</f>
        <v>5191980</v>
      </c>
      <c r="I9" s="68"/>
    </row>
    <row r="10" spans="1:8" ht="22.5" customHeight="1">
      <c r="A10" s="129" t="s">
        <v>0</v>
      </c>
      <c r="B10" s="130"/>
      <c r="C10" s="130"/>
      <c r="D10" s="130"/>
      <c r="E10" s="142"/>
      <c r="F10" s="108">
        <v>5237180</v>
      </c>
      <c r="G10" s="108">
        <v>5191980</v>
      </c>
      <c r="H10" s="108">
        <v>5191980</v>
      </c>
    </row>
    <row r="11" spans="1:8" ht="22.5" customHeight="1">
      <c r="A11" s="141" t="s">
        <v>45</v>
      </c>
      <c r="B11" s="142"/>
      <c r="C11" s="142"/>
      <c r="D11" s="142"/>
      <c r="E11" s="142"/>
      <c r="F11" s="108">
        <v>0</v>
      </c>
      <c r="G11" s="108">
        <v>0</v>
      </c>
      <c r="H11" s="108">
        <v>0</v>
      </c>
    </row>
    <row r="12" spans="1:8" ht="22.5" customHeight="1">
      <c r="A12" s="105" t="s">
        <v>41</v>
      </c>
      <c r="B12" s="107"/>
      <c r="C12" s="107"/>
      <c r="D12" s="107"/>
      <c r="E12" s="107"/>
      <c r="F12" s="104">
        <f>+F13+F14</f>
        <v>5237180</v>
      </c>
      <c r="G12" s="104">
        <f>+G13+G14</f>
        <v>5191980</v>
      </c>
      <c r="H12" s="104">
        <f>+H13+H14</f>
        <v>5191980</v>
      </c>
    </row>
    <row r="13" spans="1:10" ht="22.5" customHeight="1">
      <c r="A13" s="140" t="s">
        <v>1</v>
      </c>
      <c r="B13" s="130"/>
      <c r="C13" s="130"/>
      <c r="D13" s="130"/>
      <c r="E13" s="144"/>
      <c r="F13" s="108">
        <v>5087180</v>
      </c>
      <c r="G13" s="108">
        <v>5141980</v>
      </c>
      <c r="H13" s="60">
        <v>5141980</v>
      </c>
      <c r="I13" s="39"/>
      <c r="J13" s="39"/>
    </row>
    <row r="14" spans="1:10" ht="22.5" customHeight="1">
      <c r="A14" s="143" t="s">
        <v>73</v>
      </c>
      <c r="B14" s="142"/>
      <c r="C14" s="142"/>
      <c r="D14" s="142"/>
      <c r="E14" s="142"/>
      <c r="F14" s="59">
        <v>150000</v>
      </c>
      <c r="G14" s="59">
        <v>50000</v>
      </c>
      <c r="H14" s="60">
        <v>50000</v>
      </c>
      <c r="I14" s="39"/>
      <c r="J14" s="39"/>
    </row>
    <row r="15" spans="1:10" ht="22.5" customHeight="1">
      <c r="A15" s="145" t="s">
        <v>2</v>
      </c>
      <c r="B15" s="146"/>
      <c r="C15" s="146"/>
      <c r="D15" s="146"/>
      <c r="E15" s="146"/>
      <c r="F15" s="103">
        <f>+F9-F12</f>
        <v>0</v>
      </c>
      <c r="G15" s="103">
        <f>+G9-G12</f>
        <v>0</v>
      </c>
      <c r="H15" s="103">
        <f>+H9-H12</f>
        <v>0</v>
      </c>
      <c r="J15" s="39"/>
    </row>
    <row r="16" spans="1:8" ht="25.5" customHeight="1">
      <c r="A16" s="127"/>
      <c r="B16" s="138"/>
      <c r="C16" s="138"/>
      <c r="D16" s="138"/>
      <c r="E16" s="138"/>
      <c r="F16" s="139"/>
      <c r="G16" s="139"/>
      <c r="H16" s="139"/>
    </row>
    <row r="17" spans="1:10" ht="27.75" customHeight="1">
      <c r="A17" s="52"/>
      <c r="B17" s="53"/>
      <c r="C17" s="53"/>
      <c r="D17" s="54"/>
      <c r="E17" s="55"/>
      <c r="F17" s="56" t="s">
        <v>115</v>
      </c>
      <c r="G17" s="56" t="s">
        <v>94</v>
      </c>
      <c r="H17" s="57" t="s">
        <v>95</v>
      </c>
      <c r="J17" s="39"/>
    </row>
    <row r="18" spans="1:10" ht="30.75" customHeight="1">
      <c r="A18" s="131" t="s">
        <v>84</v>
      </c>
      <c r="B18" s="132"/>
      <c r="C18" s="132"/>
      <c r="D18" s="132"/>
      <c r="E18" s="133"/>
      <c r="F18" s="109"/>
      <c r="G18" s="109"/>
      <c r="H18" s="110"/>
      <c r="J18" s="39"/>
    </row>
    <row r="19" spans="1:10" ht="34.5" customHeight="1">
      <c r="A19" s="150" t="s">
        <v>81</v>
      </c>
      <c r="B19" s="151"/>
      <c r="C19" s="151"/>
      <c r="D19" s="151"/>
      <c r="E19" s="152"/>
      <c r="F19" s="111"/>
      <c r="G19" s="111"/>
      <c r="H19" s="103"/>
      <c r="J19" s="39"/>
    </row>
    <row r="20" spans="1:10" s="44" customFormat="1" ht="25.5" customHeight="1">
      <c r="A20" s="137"/>
      <c r="B20" s="138"/>
      <c r="C20" s="138"/>
      <c r="D20" s="138"/>
      <c r="E20" s="138"/>
      <c r="F20" s="139"/>
      <c r="G20" s="139"/>
      <c r="H20" s="139"/>
      <c r="J20" s="112"/>
    </row>
    <row r="21" spans="1:11" s="44" customFormat="1" ht="27.75" customHeight="1">
      <c r="A21" s="52"/>
      <c r="B21" s="53"/>
      <c r="C21" s="53"/>
      <c r="D21" s="54"/>
      <c r="E21" s="55"/>
      <c r="F21" s="56" t="s">
        <v>115</v>
      </c>
      <c r="G21" s="56" t="s">
        <v>94</v>
      </c>
      <c r="H21" s="57" t="s">
        <v>95</v>
      </c>
      <c r="J21" s="112"/>
      <c r="K21" s="112"/>
    </row>
    <row r="22" spans="1:10" s="44" customFormat="1" ht="22.5" customHeight="1">
      <c r="A22" s="129" t="s">
        <v>3</v>
      </c>
      <c r="B22" s="130"/>
      <c r="C22" s="130"/>
      <c r="D22" s="130"/>
      <c r="E22" s="130"/>
      <c r="F22" s="59"/>
      <c r="G22" s="59"/>
      <c r="H22" s="59"/>
      <c r="J22" s="112"/>
    </row>
    <row r="23" spans="1:8" s="44" customFormat="1" ht="33.75" customHeight="1">
      <c r="A23" s="129" t="s">
        <v>4</v>
      </c>
      <c r="B23" s="130"/>
      <c r="C23" s="130"/>
      <c r="D23" s="130"/>
      <c r="E23" s="130"/>
      <c r="F23" s="59"/>
      <c r="G23" s="59"/>
      <c r="H23" s="59"/>
    </row>
    <row r="24" spans="1:11" s="44" customFormat="1" ht="22.5" customHeight="1">
      <c r="A24" s="145" t="s">
        <v>5</v>
      </c>
      <c r="B24" s="146"/>
      <c r="C24" s="146"/>
      <c r="D24" s="146"/>
      <c r="E24" s="146"/>
      <c r="F24" s="104">
        <f>F22-F23</f>
        <v>0</v>
      </c>
      <c r="G24" s="104">
        <f>G22-G23</f>
        <v>0</v>
      </c>
      <c r="H24" s="104">
        <f>H22-H23</f>
        <v>0</v>
      </c>
      <c r="J24" s="113"/>
      <c r="K24" s="112"/>
    </row>
    <row r="25" spans="1:8" s="44" customFormat="1" ht="25.5" customHeight="1">
      <c r="A25" s="137"/>
      <c r="B25" s="138"/>
      <c r="C25" s="138"/>
      <c r="D25" s="138"/>
      <c r="E25" s="138"/>
      <c r="F25" s="139"/>
      <c r="G25" s="139"/>
      <c r="H25" s="139"/>
    </row>
    <row r="26" spans="1:8" s="44" customFormat="1" ht="22.5" customHeight="1">
      <c r="A26" s="140" t="s">
        <v>6</v>
      </c>
      <c r="B26" s="130"/>
      <c r="C26" s="130"/>
      <c r="D26" s="130"/>
      <c r="E26" s="130"/>
      <c r="F26" s="59">
        <f>IF((F15+F19+F24)&lt;&gt;0,"NESLAGANJE ZBROJA",(F15+F19+F24))</f>
        <v>0</v>
      </c>
      <c r="G26" s="59">
        <f>IF((G15+G19+G24)&lt;&gt;0,"NESLAGANJE ZBROJA",(G15+G19+G24))</f>
        <v>0</v>
      </c>
      <c r="H26" s="59">
        <f>IF((H15+H19+H24)&lt;&gt;0,"NESLAGANJE ZBROJA",(H15+H19+H24))</f>
        <v>0</v>
      </c>
    </row>
    <row r="27" spans="1:5" s="44" customFormat="1" ht="18" customHeight="1">
      <c r="A27" s="114"/>
      <c r="B27" s="51"/>
      <c r="C27" s="51"/>
      <c r="D27" s="51"/>
      <c r="E27" s="51"/>
    </row>
    <row r="28" spans="1:8" ht="27" customHeight="1">
      <c r="A28" s="135" t="s">
        <v>85</v>
      </c>
      <c r="B28" s="136"/>
      <c r="C28" s="136"/>
      <c r="D28" s="136"/>
      <c r="E28" s="136"/>
      <c r="F28" s="136"/>
      <c r="G28" s="136"/>
      <c r="H28" s="136"/>
    </row>
    <row r="29" ht="12.75">
      <c r="E29" s="115"/>
    </row>
    <row r="30" ht="12.75">
      <c r="A30" s="1" t="s">
        <v>118</v>
      </c>
    </row>
    <row r="31" spans="5:6" ht="12.75">
      <c r="E31" s="1" t="s">
        <v>86</v>
      </c>
      <c r="F31" s="1" t="s">
        <v>116</v>
      </c>
    </row>
    <row r="32" spans="5:8" ht="12.75">
      <c r="E32" s="39" t="s">
        <v>87</v>
      </c>
      <c r="F32" s="39" t="s">
        <v>117</v>
      </c>
      <c r="G32" s="39"/>
      <c r="H32" s="39"/>
    </row>
    <row r="33" spans="6:8" ht="12.75">
      <c r="F33" s="39"/>
      <c r="G33" s="39"/>
      <c r="H33" s="39"/>
    </row>
    <row r="34" spans="5:8" ht="12.75">
      <c r="E34" s="116"/>
      <c r="F34" s="41"/>
      <c r="G34" s="41"/>
      <c r="H34" s="41"/>
    </row>
    <row r="35" spans="5:8" ht="12.75">
      <c r="E35" s="116"/>
      <c r="F35" s="39"/>
      <c r="G35" s="39"/>
      <c r="H35" s="39"/>
    </row>
    <row r="36" spans="5:8" ht="12.75">
      <c r="E36" s="116"/>
      <c r="F36" s="39"/>
      <c r="G36" s="39"/>
      <c r="H36" s="39"/>
    </row>
    <row r="37" spans="5:8" ht="12.75">
      <c r="E37" s="116"/>
      <c r="F37" s="39"/>
      <c r="G37" s="39"/>
      <c r="H37" s="39"/>
    </row>
    <row r="38" spans="5:8" ht="12.75">
      <c r="E38" s="116"/>
      <c r="F38" s="39"/>
      <c r="G38" s="39"/>
      <c r="H38" s="39"/>
    </row>
    <row r="39" ht="12.75">
      <c r="E39" s="116"/>
    </row>
    <row r="44" ht="12.75">
      <c r="F44" s="39"/>
    </row>
    <row r="45" ht="12.75">
      <c r="F45" s="39"/>
    </row>
    <row r="46" ht="12.75">
      <c r="F46" s="39"/>
    </row>
  </sheetData>
  <sheetProtection/>
  <mergeCells count="21">
    <mergeCell ref="A5:H5"/>
    <mergeCell ref="A22:E22"/>
    <mergeCell ref="A15:E15"/>
    <mergeCell ref="A24:E24"/>
    <mergeCell ref="A2:H2"/>
    <mergeCell ref="A3:H3"/>
    <mergeCell ref="A20:H20"/>
    <mergeCell ref="A4:H4"/>
    <mergeCell ref="A19:E19"/>
    <mergeCell ref="A9:E9"/>
    <mergeCell ref="A10:E10"/>
    <mergeCell ref="A23:E23"/>
    <mergeCell ref="A18:E18"/>
    <mergeCell ref="A6:H6"/>
    <mergeCell ref="A28:H28"/>
    <mergeCell ref="A25:H25"/>
    <mergeCell ref="A26:E26"/>
    <mergeCell ref="A11:E11"/>
    <mergeCell ref="A14:E14"/>
    <mergeCell ref="A13:E13"/>
    <mergeCell ref="A16:H16"/>
  </mergeCells>
  <printOptions/>
  <pageMargins left="0.5118110236220472" right="0.5118110236220472" top="0.35433070866141736" bottom="0.1968503937007874" header="0.11811023622047245" footer="0.11811023622047245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OS Belica Knjigovods</cp:lastModifiedBy>
  <cp:lastPrinted>2018-12-28T10:14:51Z</cp:lastPrinted>
  <dcterms:created xsi:type="dcterms:W3CDTF">2013-09-11T11:00:21Z</dcterms:created>
  <dcterms:modified xsi:type="dcterms:W3CDTF">2018-12-28T10:20:51Z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