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DIO'!$A$1:$H$23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<sst xmlns="http://schemas.openxmlformats.org/spreadsheetml/2006/main" count="106" uniqueCount="73">
  <si>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</si>
  <si>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</si>
  <si>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</si>
  <si>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</si>
  <si>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</si>
  <si>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</si>
  <si>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</si>
  <si>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</si>
  <si>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</si>
  <si>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</si>
  <si>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</si>
  <si>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</si>
  <si>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</si>
  <si>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</si>
  <si>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</si>
  <si>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</si>
  <si>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</si>
  <si>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</si>
  <si>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</si>
  <si>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</si>
  <si>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</si>
  <si>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</si>
  <si>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</si>
  <si>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</si>
  <si>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</si>
  <si>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</si>
  <si>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</si>
  <si>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</si>
  <si>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</si>
  <si>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</si>
  <si>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</si>
  <si>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</si>
  <si>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</si>
  <si>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</si>
  <si>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</si>
  <si>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</si>
  <si>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</si>
  <si>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</si>
  <si>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</si>
  <si>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</si>
  <si>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</si>
  <si>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</si>
  <si>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</si>
  <si>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</si>
  <si>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</si>
  <si>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</si>
  <si>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Program:Osnovno obrazovanje</t>
  </si>
  <si>
    <t>SVEUKUPNO</t>
  </si>
  <si>
    <t>OSNOVNA ŠKOLA BELICA</t>
  </si>
  <si>
    <t>Nakn.trošk.osobama izvan rad.odnosa</t>
  </si>
  <si>
    <t>2017.</t>
  </si>
  <si>
    <t>Ukupno prihodi i primici za 2017.</t>
  </si>
  <si>
    <t>PROJEKCIJA PLANA ZA 2018.</t>
  </si>
  <si>
    <t>2018.</t>
  </si>
  <si>
    <t>Ukupno prihodi i primici za 2018.</t>
  </si>
  <si>
    <t>PRIHODI OD PRODAJE NEFINANCIJSKE IMOVINE</t>
  </si>
  <si>
    <t>Projekcija plana
za 2018.</t>
  </si>
  <si>
    <t>Projekcija plana 
za 2019.</t>
  </si>
  <si>
    <t>2019.</t>
  </si>
  <si>
    <t>PROJEKCIJA PLANA ZA 2019.</t>
  </si>
  <si>
    <t>Ukupno prihodi i primici za 2019.</t>
  </si>
  <si>
    <t>Pomoći-Državni proračun</t>
  </si>
  <si>
    <t>Pomoći-Općinski proračun,HZZ</t>
  </si>
  <si>
    <t>636-Općinski proračun</t>
  </si>
  <si>
    <t>636-Državni proračun</t>
  </si>
  <si>
    <t>U Belici, 29.12.2016.                              Ravnatelj: Antun Žulić</t>
  </si>
  <si>
    <t>Predsjednica ŠO: Marijana Marčec</t>
  </si>
  <si>
    <t>63-Općinski proračun</t>
  </si>
  <si>
    <t>63-Državni proračun</t>
  </si>
  <si>
    <t>FINANCIJSKI PLAN OSNOVNE ŠKOLE BELICA  ZA 2017. I                                                                                                                                                PROJEKCIJA PLANA ZA  2018. I 2019. GODINU</t>
  </si>
  <si>
    <t>OSNOVNA ŠKOLA BELICA, DR.LJUDEVITA GAJA 21, 40319 BELICA
KLASA: 400-02/16-01/02
URBROJ: 2109-24-16-01</t>
  </si>
  <si>
    <t xml:space="preserve"> PLAN ZA 2017.</t>
  </si>
  <si>
    <t xml:space="preserve"> Plan 
za 2017.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</si>
</sst>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MS Sans Serif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21" fillId="0" borderId="19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3" fontId="34" fillId="0" borderId="17" xfId="0" applyNumberFormat="1" applyFont="1" applyFill="1" applyBorder="1" applyAlignment="1" applyProtection="1">
      <alignment horizontal="righ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3" fontId="34" fillId="0" borderId="20" xfId="0" applyNumberFormat="1" applyFont="1" applyBorder="1" applyAlignment="1">
      <alignment horizontal="right"/>
    </xf>
    <xf numFmtId="0" fontId="34" fillId="0" borderId="19" xfId="0" applyFont="1" applyBorder="1" applyAlignment="1" quotePrefix="1">
      <alignment horizontal="left"/>
    </xf>
    <xf numFmtId="0" fontId="34" fillId="0" borderId="19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23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23" xfId="0" applyNumberFormat="1" applyFont="1" applyFill="1" applyBorder="1" applyAlignment="1" applyProtection="1">
      <alignment horizontal="center" vertical="center"/>
      <protection/>
    </xf>
    <xf numFmtId="1" fontId="22" fillId="47" borderId="24" xfId="0" applyNumberFormat="1" applyFont="1" applyFill="1" applyBorder="1" applyAlignment="1">
      <alignment horizontal="left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2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0" fontId="27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horizontal="left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wrapText="1"/>
    </xf>
    <xf numFmtId="1" fontId="22" fillId="0" borderId="24" xfId="0" applyNumberFormat="1" applyFont="1" applyFill="1" applyBorder="1" applyAlignment="1">
      <alignment horizontal="left" wrapText="1"/>
    </xf>
    <xf numFmtId="3" fontId="21" fillId="0" borderId="17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right"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wrapText="1"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0" fontId="26" fillId="34" borderId="32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0" borderId="20" xfId="0" applyNumberFormat="1" applyFont="1" applyFill="1" applyBorder="1" applyAlignment="1" applyProtection="1">
      <alignment horizontal="left"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0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33" xfId="0" applyNumberFormat="1" applyFont="1" applyFill="1" applyBorder="1" applyAlignment="1" applyProtection="1">
      <alignment horizontal="left"/>
      <protection/>
    </xf>
    <xf numFmtId="0" fontId="41" fillId="0" borderId="33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20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6" fillId="0" borderId="33" xfId="0" applyNumberFormat="1" applyFon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/>
      <protection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 applyProtection="1" quotePrefix="1">
      <alignment horizontal="left" wrapText="1"/>
      <protection/>
    </xf>
    <xf numFmtId="0" fontId="35" fillId="0" borderId="23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428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86275"/>
          <a:ext cx="1428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8627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43875"/>
          <a:ext cx="1428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4387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8" customWidth="1"/>
    <col min="5" max="5" width="44.7109375" style="1" customWidth="1"/>
    <col min="6" max="6" width="15.710937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18" t="s">
        <v>70</v>
      </c>
      <c r="B1" s="118"/>
      <c r="C1" s="118"/>
      <c r="D1" s="118"/>
      <c r="E1" s="118"/>
      <c r="F1" s="118"/>
      <c r="G1" s="118"/>
      <c r="H1" s="118"/>
    </row>
    <row r="2" spans="1:8" s="49" customFormat="1" ht="36" customHeight="1">
      <c r="A2" s="119" t="s">
        <v>69</v>
      </c>
      <c r="B2" s="119"/>
      <c r="C2" s="119"/>
      <c r="D2" s="119"/>
      <c r="E2" s="119"/>
      <c r="F2" s="119"/>
      <c r="G2" s="119"/>
      <c r="H2" s="119"/>
    </row>
    <row r="3" spans="1:8" ht="25.5" customHeight="1">
      <c r="A3" s="119" t="s">
        <v>41</v>
      </c>
      <c r="B3" s="119"/>
      <c r="C3" s="119"/>
      <c r="D3" s="119"/>
      <c r="E3" s="119"/>
      <c r="F3" s="119"/>
      <c r="G3" s="120"/>
      <c r="H3" s="120"/>
    </row>
    <row r="4" spans="1:8" ht="16.5" customHeight="1">
      <c r="A4" s="50"/>
      <c r="B4" s="51"/>
      <c r="C4" s="51"/>
      <c r="D4" s="51"/>
      <c r="E4" s="51"/>
      <c r="H4" s="80"/>
    </row>
    <row r="5" spans="1:9" ht="27.75" customHeight="1">
      <c r="A5" s="52"/>
      <c r="B5" s="53"/>
      <c r="C5" s="53"/>
      <c r="D5" s="54"/>
      <c r="E5" s="55"/>
      <c r="F5" s="56" t="s">
        <v>72</v>
      </c>
      <c r="G5" s="56" t="s">
        <v>56</v>
      </c>
      <c r="H5" s="57" t="s">
        <v>57</v>
      </c>
      <c r="I5" s="58"/>
    </row>
    <row r="6" spans="1:9" ht="27.75" customHeight="1">
      <c r="A6" s="116" t="s">
        <v>42</v>
      </c>
      <c r="B6" s="115"/>
      <c r="C6" s="115"/>
      <c r="D6" s="115"/>
      <c r="E6" s="117"/>
      <c r="F6" s="61">
        <v>4288555</v>
      </c>
      <c r="G6" s="60">
        <v>4288555</v>
      </c>
      <c r="H6" s="60">
        <v>4288555</v>
      </c>
      <c r="I6" s="76"/>
    </row>
    <row r="7" spans="1:8" ht="22.5" customHeight="1">
      <c r="A7" s="116" t="s">
        <v>0</v>
      </c>
      <c r="B7" s="115"/>
      <c r="C7" s="115"/>
      <c r="D7" s="115"/>
      <c r="E7" s="117"/>
      <c r="F7" s="60">
        <v>4288555</v>
      </c>
      <c r="G7" s="60">
        <v>4288555</v>
      </c>
      <c r="H7" s="60">
        <v>4288555</v>
      </c>
    </row>
    <row r="8" spans="1:8" ht="22.5" customHeight="1">
      <c r="A8" s="121" t="s">
        <v>55</v>
      </c>
      <c r="B8" s="117"/>
      <c r="C8" s="117"/>
      <c r="D8" s="117"/>
      <c r="E8" s="117"/>
      <c r="F8" s="60">
        <v>0</v>
      </c>
      <c r="G8" s="60">
        <v>0</v>
      </c>
      <c r="H8" s="60">
        <v>0</v>
      </c>
    </row>
    <row r="9" spans="1:8" ht="22.5" customHeight="1">
      <c r="A9" s="77" t="s">
        <v>43</v>
      </c>
      <c r="B9" s="59"/>
      <c r="C9" s="59"/>
      <c r="D9" s="59"/>
      <c r="E9" s="59"/>
      <c r="F9" s="60">
        <v>4308500</v>
      </c>
      <c r="G9" s="60">
        <v>4288555</v>
      </c>
      <c r="H9" s="60">
        <v>4288555</v>
      </c>
    </row>
    <row r="10" spans="1:8" ht="22.5" customHeight="1">
      <c r="A10" s="114" t="s">
        <v>1</v>
      </c>
      <c r="B10" s="115"/>
      <c r="C10" s="115"/>
      <c r="D10" s="115"/>
      <c r="E10" s="122"/>
      <c r="F10" s="61">
        <v>4281500</v>
      </c>
      <c r="G10" s="61">
        <v>4261555</v>
      </c>
      <c r="H10" s="61">
        <v>4261555</v>
      </c>
    </row>
    <row r="11" spans="1:8" ht="22.5" customHeight="1">
      <c r="A11" s="121" t="s">
        <v>2</v>
      </c>
      <c r="B11" s="117"/>
      <c r="C11" s="117"/>
      <c r="D11" s="117"/>
      <c r="E11" s="117"/>
      <c r="F11" s="61">
        <v>27000</v>
      </c>
      <c r="G11" s="61">
        <v>27000</v>
      </c>
      <c r="H11" s="61">
        <v>27000</v>
      </c>
    </row>
    <row r="12" spans="1:8" ht="22.5" customHeight="1">
      <c r="A12" s="114" t="s">
        <v>3</v>
      </c>
      <c r="B12" s="115"/>
      <c r="C12" s="115"/>
      <c r="D12" s="115"/>
      <c r="E12" s="115"/>
      <c r="F12" s="61">
        <v>-19945</v>
      </c>
      <c r="G12" s="61">
        <f>+G6-G9</f>
        <v>0</v>
      </c>
      <c r="H12" s="61">
        <f>+H6-H9</f>
        <v>0</v>
      </c>
    </row>
    <row r="13" spans="1:8" ht="25.5" customHeight="1">
      <c r="A13" s="119"/>
      <c r="B13" s="125"/>
      <c r="C13" s="125"/>
      <c r="D13" s="125"/>
      <c r="E13" s="125"/>
      <c r="F13" s="126"/>
      <c r="G13" s="126"/>
      <c r="H13" s="126"/>
    </row>
    <row r="14" spans="1:8" ht="27.75" customHeight="1">
      <c r="A14" s="52"/>
      <c r="B14" s="53"/>
      <c r="C14" s="53"/>
      <c r="D14" s="54"/>
      <c r="E14" s="55"/>
      <c r="F14" s="56" t="s">
        <v>72</v>
      </c>
      <c r="G14" s="56" t="s">
        <v>56</v>
      </c>
      <c r="H14" s="57" t="s">
        <v>57</v>
      </c>
    </row>
    <row r="15" spans="1:8" ht="22.5" customHeight="1">
      <c r="A15" s="127" t="s">
        <v>4</v>
      </c>
      <c r="B15" s="128"/>
      <c r="C15" s="128"/>
      <c r="D15" s="128"/>
      <c r="E15" s="129"/>
      <c r="F15" s="63">
        <v>19945</v>
      </c>
      <c r="G15" s="63">
        <v>0</v>
      </c>
      <c r="H15" s="61">
        <v>0</v>
      </c>
    </row>
    <row r="16" spans="1:8" s="44" customFormat="1" ht="25.5" customHeight="1">
      <c r="A16" s="130"/>
      <c r="B16" s="125"/>
      <c r="C16" s="125"/>
      <c r="D16" s="125"/>
      <c r="E16" s="125"/>
      <c r="F16" s="126"/>
      <c r="G16" s="126"/>
      <c r="H16" s="126"/>
    </row>
    <row r="17" spans="1:8" s="44" customFormat="1" ht="27.75" customHeight="1">
      <c r="A17" s="52"/>
      <c r="B17" s="53"/>
      <c r="C17" s="53"/>
      <c r="D17" s="54"/>
      <c r="E17" s="55"/>
      <c r="F17" s="56" t="s">
        <v>72</v>
      </c>
      <c r="G17" s="56" t="s">
        <v>56</v>
      </c>
      <c r="H17" s="57" t="s">
        <v>57</v>
      </c>
    </row>
    <row r="18" spans="1:8" s="44" customFormat="1" ht="22.5" customHeight="1">
      <c r="A18" s="116" t="s">
        <v>5</v>
      </c>
      <c r="B18" s="115"/>
      <c r="C18" s="115"/>
      <c r="D18" s="115"/>
      <c r="E18" s="115"/>
      <c r="F18" s="60"/>
      <c r="G18" s="60"/>
      <c r="H18" s="60"/>
    </row>
    <row r="19" spans="1:8" s="44" customFormat="1" ht="22.5" customHeight="1">
      <c r="A19" s="116" t="s">
        <v>6</v>
      </c>
      <c r="B19" s="115"/>
      <c r="C19" s="115"/>
      <c r="D19" s="115"/>
      <c r="E19" s="115"/>
      <c r="F19" s="60"/>
      <c r="G19" s="60"/>
      <c r="H19" s="60"/>
    </row>
    <row r="20" spans="1:8" s="44" customFormat="1" ht="22.5" customHeight="1">
      <c r="A20" s="114" t="s">
        <v>7</v>
      </c>
      <c r="B20" s="115"/>
      <c r="C20" s="115"/>
      <c r="D20" s="115"/>
      <c r="E20" s="115"/>
      <c r="F20" s="60"/>
      <c r="G20" s="60"/>
      <c r="H20" s="60"/>
    </row>
    <row r="21" spans="1:8" s="44" customFormat="1" ht="15" customHeight="1">
      <c r="A21" s="64"/>
      <c r="B21" s="65"/>
      <c r="C21" s="62"/>
      <c r="D21" s="66"/>
      <c r="E21" s="65"/>
      <c r="F21" s="67"/>
      <c r="G21" s="67"/>
      <c r="H21" s="67"/>
    </row>
    <row r="22" spans="1:8" s="44" customFormat="1" ht="22.5" customHeight="1">
      <c r="A22" s="114" t="s">
        <v>8</v>
      </c>
      <c r="B22" s="115"/>
      <c r="C22" s="115"/>
      <c r="D22" s="115"/>
      <c r="E22" s="115"/>
      <c r="F22" s="60">
        <f>SUM(F12,F15,F20)</f>
        <v>0</v>
      </c>
      <c r="G22" s="60">
        <f>SUM(G12,G15,G20)</f>
        <v>0</v>
      </c>
      <c r="H22" s="60">
        <f>SUM(H12,H15,H20)</f>
        <v>0</v>
      </c>
    </row>
    <row r="23" spans="1:8" s="44" customFormat="1" ht="18" customHeight="1">
      <c r="A23" s="123" t="s">
        <v>65</v>
      </c>
      <c r="B23" s="124"/>
      <c r="C23" s="124"/>
      <c r="D23" s="124"/>
      <c r="E23" s="124"/>
      <c r="F23" s="131" t="s">
        <v>66</v>
      </c>
      <c r="G23" s="132"/>
      <c r="H23" s="132"/>
    </row>
    <row r="24" spans="5:6" ht="15">
      <c r="E24" s="49"/>
      <c r="F24" s="49"/>
    </row>
  </sheetData>
  <sheetProtection/>
  <mergeCells count="18">
    <mergeCell ref="A23:E23"/>
    <mergeCell ref="A13:H13"/>
    <mergeCell ref="A22:E22"/>
    <mergeCell ref="A18:E18"/>
    <mergeCell ref="A19:E19"/>
    <mergeCell ref="A20:E20"/>
    <mergeCell ref="A15:E15"/>
    <mergeCell ref="A16:H16"/>
    <mergeCell ref="F23:H23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Layout" workbookViewId="0" topLeftCell="A1">
      <selection activeCell="C42" sqref="C41:C42"/>
    </sheetView>
  </sheetViews>
  <sheetFormatPr defaultColWidth="11.421875" defaultRowHeight="12.75"/>
  <cols>
    <col min="1" max="1" width="21.7109375" style="14" customWidth="1"/>
    <col min="2" max="3" width="17.57421875" style="14" customWidth="1"/>
    <col min="4" max="4" width="17.57421875" style="45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9" t="s">
        <v>9</v>
      </c>
      <c r="B1" s="119"/>
      <c r="C1" s="119"/>
      <c r="D1" s="119"/>
      <c r="E1" s="119"/>
      <c r="F1" s="119"/>
      <c r="G1" s="119"/>
      <c r="H1" s="119"/>
    </row>
    <row r="2" spans="1:8" ht="24" customHeight="1">
      <c r="A2" s="2"/>
      <c r="B2" s="2"/>
      <c r="C2" s="2"/>
      <c r="D2" s="2"/>
      <c r="E2" s="2"/>
      <c r="F2" s="2"/>
      <c r="G2" s="2"/>
      <c r="H2" s="81"/>
    </row>
    <row r="3" spans="1:8" s="3" customFormat="1" ht="13.5" thickBot="1">
      <c r="A3" s="10"/>
      <c r="H3" s="11" t="s">
        <v>10</v>
      </c>
    </row>
    <row r="4" spans="1:8" s="3" customFormat="1" ht="26.25" thickBot="1">
      <c r="A4" s="74" t="s">
        <v>11</v>
      </c>
      <c r="B4" s="133" t="s">
        <v>50</v>
      </c>
      <c r="C4" s="134"/>
      <c r="D4" s="134"/>
      <c r="E4" s="134"/>
      <c r="F4" s="134"/>
      <c r="G4" s="134"/>
      <c r="H4" s="135"/>
    </row>
    <row r="5" spans="1:8" s="3" customFormat="1" ht="76.5">
      <c r="A5" s="83" t="s">
        <v>12</v>
      </c>
      <c r="B5" s="84" t="s">
        <v>13</v>
      </c>
      <c r="C5" s="85" t="s">
        <v>14</v>
      </c>
      <c r="D5" s="85" t="s">
        <v>15</v>
      </c>
      <c r="E5" s="85" t="s">
        <v>16</v>
      </c>
      <c r="F5" s="85" t="s">
        <v>17</v>
      </c>
      <c r="G5" s="85" t="s">
        <v>18</v>
      </c>
      <c r="H5" s="86" t="s">
        <v>19</v>
      </c>
    </row>
    <row r="6" spans="1:8" s="3" customFormat="1" ht="12.75">
      <c r="A6" s="92" t="s">
        <v>63</v>
      </c>
      <c r="B6" s="111"/>
      <c r="C6" s="110"/>
      <c r="D6" s="111"/>
      <c r="E6" s="111">
        <v>94500</v>
      </c>
      <c r="F6" s="111"/>
      <c r="G6" s="111"/>
      <c r="H6" s="93"/>
    </row>
    <row r="7" spans="1:8" s="3" customFormat="1" ht="12.75">
      <c r="A7" s="92" t="s">
        <v>64</v>
      </c>
      <c r="B7" s="111"/>
      <c r="C7" s="110"/>
      <c r="D7" s="111"/>
      <c r="E7" s="111">
        <v>3495864</v>
      </c>
      <c r="F7" s="111"/>
      <c r="G7" s="111"/>
      <c r="H7" s="93"/>
    </row>
    <row r="8" spans="1:8" s="3" customFormat="1" ht="12.75">
      <c r="A8" s="92">
        <v>652</v>
      </c>
      <c r="B8" s="111">
        <v>8100</v>
      </c>
      <c r="C8" s="110"/>
      <c r="D8" s="111">
        <v>217300</v>
      </c>
      <c r="E8" s="111"/>
      <c r="F8" s="111"/>
      <c r="G8" s="111"/>
      <c r="H8" s="93"/>
    </row>
    <row r="9" spans="1:8" s="3" customFormat="1" ht="12.75">
      <c r="A9" s="92">
        <v>661</v>
      </c>
      <c r="B9" s="110"/>
      <c r="C9" s="110">
        <v>36200</v>
      </c>
      <c r="D9" s="110"/>
      <c r="E9" s="110"/>
      <c r="F9" s="110"/>
      <c r="G9" s="110"/>
      <c r="H9" s="94"/>
    </row>
    <row r="10" spans="1:8" s="3" customFormat="1" ht="12.75">
      <c r="A10" s="92">
        <v>663</v>
      </c>
      <c r="B10" s="110"/>
      <c r="C10" s="110"/>
      <c r="D10" s="110"/>
      <c r="E10" s="110"/>
      <c r="F10" s="110">
        <v>2500</v>
      </c>
      <c r="G10" s="110"/>
      <c r="H10" s="94"/>
    </row>
    <row r="11" spans="1:8" s="3" customFormat="1" ht="12.75">
      <c r="A11" s="92">
        <v>671</v>
      </c>
      <c r="B11" s="110">
        <v>434091</v>
      </c>
      <c r="C11" s="110"/>
      <c r="D11" s="110"/>
      <c r="E11" s="110"/>
      <c r="F11" s="110"/>
      <c r="G11" s="110"/>
      <c r="H11" s="94"/>
    </row>
    <row r="12" spans="1:8" s="3" customFormat="1" ht="12.75">
      <c r="A12" s="92"/>
      <c r="B12" s="110"/>
      <c r="C12" s="110"/>
      <c r="D12" s="110"/>
      <c r="E12" s="110"/>
      <c r="F12" s="110"/>
      <c r="G12" s="110"/>
      <c r="H12" s="94"/>
    </row>
    <row r="13" spans="1:8" s="3" customFormat="1" ht="13.5" customHeight="1">
      <c r="A13" s="92"/>
      <c r="B13" s="110"/>
      <c r="C13" s="110"/>
      <c r="D13" s="110"/>
      <c r="E13" s="110"/>
      <c r="F13" s="110"/>
      <c r="G13" s="110"/>
      <c r="H13" s="94"/>
    </row>
    <row r="14" spans="1:8" s="3" customFormat="1" ht="12.75">
      <c r="A14" s="92"/>
      <c r="B14" s="94"/>
      <c r="C14" s="94"/>
      <c r="D14" s="94"/>
      <c r="E14" s="94"/>
      <c r="F14" s="94"/>
      <c r="G14" s="94"/>
      <c r="H14" s="94"/>
    </row>
    <row r="15" spans="1:8" s="3" customFormat="1" ht="30" customHeight="1" thickBot="1">
      <c r="A15" s="87" t="s">
        <v>20</v>
      </c>
      <c r="B15" s="88">
        <f>SUM(B6:B14)</f>
        <v>442191</v>
      </c>
      <c r="C15" s="89">
        <f>SUM(C6:C14)</f>
        <v>36200</v>
      </c>
      <c r="D15" s="90">
        <f>SUM(D6:D14)</f>
        <v>217300</v>
      </c>
      <c r="E15" s="88">
        <f>SUM(E6:E14)</f>
        <v>3590364</v>
      </c>
      <c r="F15" s="88">
        <f>SUM(F6:F14)</f>
        <v>2500</v>
      </c>
      <c r="G15" s="89">
        <v>0</v>
      </c>
      <c r="H15" s="91">
        <v>0</v>
      </c>
    </row>
    <row r="16" spans="1:8" s="3" customFormat="1" ht="28.5" customHeight="1" thickBot="1">
      <c r="A16" s="12" t="s">
        <v>51</v>
      </c>
      <c r="B16" s="138">
        <f>B15+C15+D15+E15+F15+G15+H15</f>
        <v>4288555</v>
      </c>
      <c r="C16" s="139"/>
      <c r="D16" s="139"/>
      <c r="E16" s="139"/>
      <c r="F16" s="139"/>
      <c r="G16" s="139"/>
      <c r="H16" s="140"/>
    </row>
    <row r="17" spans="1:8" ht="13.5" thickBot="1">
      <c r="A17" s="7"/>
      <c r="B17" s="7"/>
      <c r="C17" s="7"/>
      <c r="D17" s="8"/>
      <c r="E17" s="13"/>
      <c r="H17" s="11"/>
    </row>
    <row r="18" spans="1:8" ht="24" customHeight="1" thickBot="1">
      <c r="A18" s="75" t="s">
        <v>11</v>
      </c>
      <c r="B18" s="133" t="s">
        <v>53</v>
      </c>
      <c r="C18" s="134"/>
      <c r="D18" s="134"/>
      <c r="E18" s="134"/>
      <c r="F18" s="134"/>
      <c r="G18" s="134"/>
      <c r="H18" s="135"/>
    </row>
    <row r="19" spans="1:8" ht="76.5">
      <c r="A19" s="101" t="s">
        <v>12</v>
      </c>
      <c r="B19" s="84" t="s">
        <v>13</v>
      </c>
      <c r="C19" s="85" t="s">
        <v>14</v>
      </c>
      <c r="D19" s="85" t="s">
        <v>15</v>
      </c>
      <c r="E19" s="85" t="s">
        <v>16</v>
      </c>
      <c r="F19" s="85" t="s">
        <v>17</v>
      </c>
      <c r="G19" s="85" t="s">
        <v>18</v>
      </c>
      <c r="H19" s="86" t="s">
        <v>19</v>
      </c>
    </row>
    <row r="20" spans="1:8" ht="12.75">
      <c r="A20" s="92" t="s">
        <v>67</v>
      </c>
      <c r="B20" s="93"/>
      <c r="C20" s="94"/>
      <c r="D20" s="102"/>
      <c r="E20" s="109">
        <v>94500</v>
      </c>
      <c r="F20" s="93"/>
      <c r="G20" s="93"/>
      <c r="H20" s="93"/>
    </row>
    <row r="21" spans="1:8" ht="12.75">
      <c r="A21" s="92" t="s">
        <v>68</v>
      </c>
      <c r="B21" s="93"/>
      <c r="C21" s="94"/>
      <c r="D21" s="102"/>
      <c r="E21" s="109">
        <v>3495864</v>
      </c>
      <c r="F21" s="93"/>
      <c r="G21" s="93"/>
      <c r="H21" s="93"/>
    </row>
    <row r="22" spans="1:8" ht="12.75">
      <c r="A22" s="92">
        <v>65</v>
      </c>
      <c r="B22" s="94"/>
      <c r="C22" s="94"/>
      <c r="D22" s="103">
        <v>225400</v>
      </c>
      <c r="E22" s="94"/>
      <c r="F22" s="94"/>
      <c r="G22" s="94"/>
      <c r="H22" s="94"/>
    </row>
    <row r="23" spans="1:8" ht="12.75">
      <c r="A23" s="92">
        <v>66</v>
      </c>
      <c r="B23" s="94"/>
      <c r="C23" s="94">
        <v>36200</v>
      </c>
      <c r="D23" s="94"/>
      <c r="E23" s="94"/>
      <c r="F23" s="94">
        <v>2500</v>
      </c>
      <c r="G23" s="94"/>
      <c r="H23" s="94"/>
    </row>
    <row r="24" spans="1:8" ht="12.75">
      <c r="A24" s="92">
        <v>67</v>
      </c>
      <c r="B24" s="94">
        <v>434091</v>
      </c>
      <c r="C24" s="94"/>
      <c r="D24" s="94"/>
      <c r="E24" s="94"/>
      <c r="F24" s="94"/>
      <c r="G24" s="94"/>
      <c r="H24" s="94"/>
    </row>
    <row r="25" spans="1:8" ht="13.5" customHeight="1">
      <c r="A25" s="92"/>
      <c r="B25" s="94"/>
      <c r="C25" s="94"/>
      <c r="D25" s="94"/>
      <c r="E25" s="94"/>
      <c r="F25" s="94"/>
      <c r="G25" s="94"/>
      <c r="H25" s="94"/>
    </row>
    <row r="26" spans="1:8" ht="12.75">
      <c r="A26" s="92"/>
      <c r="B26" s="94"/>
      <c r="C26" s="94"/>
      <c r="D26" s="94"/>
      <c r="E26" s="94"/>
      <c r="F26" s="94"/>
      <c r="G26" s="94"/>
      <c r="H26" s="94"/>
    </row>
    <row r="27" spans="1:8" ht="12.75">
      <c r="A27" s="100"/>
      <c r="B27" s="94"/>
      <c r="C27" s="94"/>
      <c r="D27" s="94"/>
      <c r="E27" s="94"/>
      <c r="F27" s="94"/>
      <c r="G27" s="94"/>
      <c r="H27" s="94"/>
    </row>
    <row r="28" spans="1:8" ht="12.75">
      <c r="A28" s="100"/>
      <c r="B28" s="94"/>
      <c r="C28" s="94"/>
      <c r="D28" s="94"/>
      <c r="E28" s="94"/>
      <c r="F28" s="94"/>
      <c r="G28" s="94"/>
      <c r="H28" s="94"/>
    </row>
    <row r="29" spans="1:8" s="3" customFormat="1" ht="30" customHeight="1" thickBot="1">
      <c r="A29" s="87" t="s">
        <v>20</v>
      </c>
      <c r="B29" s="88">
        <f>SUM(B20:B28)</f>
        <v>434091</v>
      </c>
      <c r="C29" s="89">
        <f>C23</f>
        <v>36200</v>
      </c>
      <c r="D29" s="90">
        <f>SUM(D20:D28)</f>
        <v>225400</v>
      </c>
      <c r="E29" s="88">
        <f>SUM(E20:E28)</f>
        <v>3590364</v>
      </c>
      <c r="F29" s="88">
        <f>SUM(F20:F28)</f>
        <v>2500</v>
      </c>
      <c r="G29" s="89">
        <v>0</v>
      </c>
      <c r="H29" s="91">
        <v>0</v>
      </c>
    </row>
    <row r="30" spans="1:8" s="3" customFormat="1" ht="28.5" customHeight="1" thickBot="1">
      <c r="A30" s="12" t="s">
        <v>54</v>
      </c>
      <c r="B30" s="138">
        <f>B29+C29+D29+E29+F29+G29+H29</f>
        <v>4288555</v>
      </c>
      <c r="C30" s="139"/>
      <c r="D30" s="139"/>
      <c r="E30" s="139"/>
      <c r="F30" s="139"/>
      <c r="G30" s="139"/>
      <c r="H30" s="140"/>
    </row>
    <row r="31" spans="4:5" ht="13.5" thickBot="1">
      <c r="D31" s="15"/>
      <c r="E31" s="16"/>
    </row>
    <row r="32" spans="1:8" ht="26.25" thickBot="1">
      <c r="A32" s="75" t="s">
        <v>11</v>
      </c>
      <c r="B32" s="133" t="s">
        <v>58</v>
      </c>
      <c r="C32" s="134"/>
      <c r="D32" s="134"/>
      <c r="E32" s="134"/>
      <c r="F32" s="134"/>
      <c r="G32" s="134"/>
      <c r="H32" s="135"/>
    </row>
    <row r="33" spans="1:8" ht="76.5">
      <c r="A33" s="101" t="s">
        <v>12</v>
      </c>
      <c r="B33" s="84" t="s">
        <v>13</v>
      </c>
      <c r="C33" s="85" t="s">
        <v>14</v>
      </c>
      <c r="D33" s="85" t="s">
        <v>15</v>
      </c>
      <c r="E33" s="85" t="s">
        <v>16</v>
      </c>
      <c r="F33" s="85" t="s">
        <v>17</v>
      </c>
      <c r="G33" s="85" t="s">
        <v>18</v>
      </c>
      <c r="H33" s="86" t="s">
        <v>19</v>
      </c>
    </row>
    <row r="34" spans="1:8" ht="12.75">
      <c r="A34" s="92" t="s">
        <v>67</v>
      </c>
      <c r="B34" s="93"/>
      <c r="C34" s="94"/>
      <c r="D34" s="102"/>
      <c r="E34" s="109">
        <v>94500</v>
      </c>
      <c r="F34" s="93"/>
      <c r="G34" s="93"/>
      <c r="H34" s="93"/>
    </row>
    <row r="35" spans="1:8" ht="12.75">
      <c r="A35" s="92" t="s">
        <v>68</v>
      </c>
      <c r="B35" s="93"/>
      <c r="C35" s="94"/>
      <c r="D35" s="102"/>
      <c r="E35" s="109">
        <v>3495864</v>
      </c>
      <c r="F35" s="93"/>
      <c r="G35" s="93"/>
      <c r="H35" s="93"/>
    </row>
    <row r="36" spans="1:8" ht="12.75">
      <c r="A36" s="92">
        <v>65</v>
      </c>
      <c r="B36" s="94"/>
      <c r="C36" s="94"/>
      <c r="D36" s="103">
        <v>225400</v>
      </c>
      <c r="E36" s="94"/>
      <c r="F36" s="94"/>
      <c r="G36" s="94"/>
      <c r="H36" s="94"/>
    </row>
    <row r="37" spans="1:8" ht="12.75">
      <c r="A37" s="92">
        <v>66</v>
      </c>
      <c r="B37" s="94"/>
      <c r="C37" s="94">
        <v>36200</v>
      </c>
      <c r="D37" s="94"/>
      <c r="E37" s="94"/>
      <c r="F37" s="94">
        <v>2500</v>
      </c>
      <c r="G37" s="94"/>
      <c r="H37" s="94"/>
    </row>
    <row r="38" spans="1:8" ht="12.75">
      <c r="A38" s="92">
        <v>67</v>
      </c>
      <c r="B38" s="94">
        <v>434091</v>
      </c>
      <c r="C38" s="94"/>
      <c r="D38" s="94"/>
      <c r="E38" s="94"/>
      <c r="F38" s="94"/>
      <c r="G38" s="94"/>
      <c r="H38" s="94"/>
    </row>
    <row r="39" spans="1:8" ht="12.75" customHeight="1">
      <c r="A39" s="92"/>
      <c r="B39" s="94"/>
      <c r="C39" s="94"/>
      <c r="D39" s="94"/>
      <c r="E39" s="94"/>
      <c r="F39" s="94"/>
      <c r="G39" s="94"/>
      <c r="H39" s="94"/>
    </row>
    <row r="40" spans="1:8" ht="13.5" customHeight="1">
      <c r="A40" s="92"/>
      <c r="B40" s="94"/>
      <c r="C40" s="94"/>
      <c r="D40" s="94"/>
      <c r="E40" s="94"/>
      <c r="F40" s="94"/>
      <c r="G40" s="94"/>
      <c r="H40" s="94"/>
    </row>
    <row r="41" spans="1:8" ht="13.5" customHeight="1">
      <c r="A41" s="100"/>
      <c r="B41" s="94"/>
      <c r="C41" s="94"/>
      <c r="D41" s="94"/>
      <c r="E41" s="94"/>
      <c r="F41" s="94"/>
      <c r="G41" s="94"/>
      <c r="H41" s="94"/>
    </row>
    <row r="42" spans="1:8" ht="13.5" customHeight="1">
      <c r="A42" s="100"/>
      <c r="B42" s="94"/>
      <c r="C42" s="94"/>
      <c r="D42" s="94"/>
      <c r="E42" s="94"/>
      <c r="F42" s="94"/>
      <c r="G42" s="94"/>
      <c r="H42" s="94"/>
    </row>
    <row r="43" spans="1:8" s="3" customFormat="1" ht="30" customHeight="1" thickBot="1">
      <c r="A43" s="87" t="s">
        <v>20</v>
      </c>
      <c r="B43" s="88">
        <f>SUM(B34:B42)</f>
        <v>434091</v>
      </c>
      <c r="C43" s="89">
        <f>C37</f>
        <v>36200</v>
      </c>
      <c r="D43" s="90">
        <f>SUM(D34:D42)</f>
        <v>225400</v>
      </c>
      <c r="E43" s="88">
        <f>SUM(E34:E42)</f>
        <v>3590364</v>
      </c>
      <c r="F43" s="88">
        <f>SUM(F34:F42)</f>
        <v>2500</v>
      </c>
      <c r="G43" s="89">
        <v>0</v>
      </c>
      <c r="H43" s="91">
        <v>0</v>
      </c>
    </row>
    <row r="44" spans="1:8" s="3" customFormat="1" ht="28.5" customHeight="1" thickBot="1">
      <c r="A44" s="12" t="s">
        <v>60</v>
      </c>
      <c r="B44" s="138">
        <f>B43+C43+D43+E43+F43+G43+H43</f>
        <v>4288555</v>
      </c>
      <c r="C44" s="139"/>
      <c r="D44" s="139"/>
      <c r="E44" s="139"/>
      <c r="F44" s="139"/>
      <c r="G44" s="139"/>
      <c r="H44" s="140"/>
    </row>
    <row r="45" spans="3:5" ht="13.5" customHeight="1">
      <c r="C45" s="17"/>
      <c r="D45" s="15"/>
      <c r="E45" s="18"/>
    </row>
    <row r="46" spans="3:5" ht="13.5" customHeight="1">
      <c r="C46" s="17"/>
      <c r="D46" s="19"/>
      <c r="E46" s="20"/>
    </row>
    <row r="47" spans="4:5" ht="13.5" customHeight="1">
      <c r="D47" s="21"/>
      <c r="E47" s="22"/>
    </row>
    <row r="48" spans="4:5" ht="13.5" customHeight="1">
      <c r="D48" s="23"/>
      <c r="E48" s="24"/>
    </row>
    <row r="49" spans="4:5" ht="13.5" customHeight="1">
      <c r="D49" s="15"/>
      <c r="E49" s="16"/>
    </row>
    <row r="50" spans="3:5" ht="28.5" customHeight="1">
      <c r="C50" s="17"/>
      <c r="D50" s="15"/>
      <c r="E50" s="25"/>
    </row>
    <row r="51" spans="3:5" ht="13.5" customHeight="1">
      <c r="C51" s="17"/>
      <c r="D51" s="15"/>
      <c r="E51" s="20"/>
    </row>
    <row r="52" spans="4:5" ht="13.5" customHeight="1">
      <c r="D52" s="15"/>
      <c r="E52" s="16"/>
    </row>
    <row r="53" spans="4:5" ht="13.5" customHeight="1">
      <c r="D53" s="15"/>
      <c r="E53" s="24"/>
    </row>
    <row r="54" spans="4:5" ht="13.5" customHeight="1">
      <c r="D54" s="15"/>
      <c r="E54" s="16"/>
    </row>
    <row r="55" spans="4:5" ht="22.5" customHeight="1">
      <c r="D55" s="15"/>
      <c r="E55" s="26"/>
    </row>
    <row r="56" spans="4:5" ht="13.5" customHeight="1">
      <c r="D56" s="21"/>
      <c r="E56" s="22"/>
    </row>
    <row r="57" spans="2:5" ht="13.5" customHeight="1">
      <c r="B57" s="17"/>
      <c r="D57" s="21"/>
      <c r="E57" s="27"/>
    </row>
    <row r="58" spans="3:5" ht="13.5" customHeight="1">
      <c r="C58" s="17"/>
      <c r="D58" s="21"/>
      <c r="E58" s="28"/>
    </row>
    <row r="59" spans="3:5" ht="13.5" customHeight="1">
      <c r="C59" s="17"/>
      <c r="D59" s="23"/>
      <c r="E59" s="20"/>
    </row>
    <row r="60" spans="4:5" ht="13.5" customHeight="1">
      <c r="D60" s="15"/>
      <c r="E60" s="16"/>
    </row>
    <row r="61" spans="2:5" ht="13.5" customHeight="1">
      <c r="B61" s="17"/>
      <c r="D61" s="15"/>
      <c r="E61" s="18"/>
    </row>
    <row r="62" spans="3:5" ht="13.5" customHeight="1">
      <c r="C62" s="17"/>
      <c r="D62" s="15"/>
      <c r="E62" s="27"/>
    </row>
    <row r="63" spans="3:5" ht="13.5" customHeight="1">
      <c r="C63" s="17"/>
      <c r="D63" s="23"/>
      <c r="E63" s="20"/>
    </row>
    <row r="64" spans="4:5" ht="13.5" customHeight="1">
      <c r="D64" s="21"/>
      <c r="E64" s="16"/>
    </row>
    <row r="65" spans="3:5" ht="13.5" customHeight="1">
      <c r="C65" s="17"/>
      <c r="D65" s="21"/>
      <c r="E65" s="27"/>
    </row>
    <row r="66" spans="4:5" ht="22.5" customHeight="1">
      <c r="D66" s="23"/>
      <c r="E66" s="26"/>
    </row>
    <row r="67" spans="4:5" ht="13.5" customHeight="1">
      <c r="D67" s="15"/>
      <c r="E67" s="16"/>
    </row>
    <row r="68" spans="4:5" ht="13.5" customHeight="1">
      <c r="D68" s="23"/>
      <c r="E68" s="20"/>
    </row>
    <row r="69" spans="4:5" ht="13.5" customHeight="1">
      <c r="D69" s="15"/>
      <c r="E69" s="16"/>
    </row>
    <row r="70" spans="4:5" ht="13.5" customHeight="1">
      <c r="D70" s="15"/>
      <c r="E70" s="16"/>
    </row>
    <row r="71" spans="1:5" ht="13.5" customHeight="1">
      <c r="A71" s="17"/>
      <c r="D71" s="29"/>
      <c r="E71" s="27"/>
    </row>
    <row r="72" spans="2:5" ht="13.5" customHeight="1">
      <c r="B72" s="17"/>
      <c r="C72" s="17"/>
      <c r="D72" s="30"/>
      <c r="E72" s="27"/>
    </row>
    <row r="73" spans="2:5" ht="13.5" customHeight="1">
      <c r="B73" s="17"/>
      <c r="C73" s="17"/>
      <c r="D73" s="30"/>
      <c r="E73" s="18"/>
    </row>
    <row r="74" spans="2:5" ht="13.5" customHeight="1">
      <c r="B74" s="17"/>
      <c r="C74" s="17"/>
      <c r="D74" s="23"/>
      <c r="E74" s="24"/>
    </row>
    <row r="75" spans="4:5" ht="12.75">
      <c r="D75" s="15"/>
      <c r="E75" s="16"/>
    </row>
    <row r="76" spans="2:5" ht="12.75">
      <c r="B76" s="17"/>
      <c r="D76" s="15"/>
      <c r="E76" s="27"/>
    </row>
    <row r="77" spans="3:5" ht="12.75">
      <c r="C77" s="17"/>
      <c r="D77" s="15"/>
      <c r="E77" s="18"/>
    </row>
    <row r="78" spans="3:5" ht="12.75">
      <c r="C78" s="17"/>
      <c r="D78" s="23"/>
      <c r="E78" s="20"/>
    </row>
    <row r="79" spans="4:5" ht="12.75">
      <c r="D79" s="15"/>
      <c r="E79" s="16"/>
    </row>
    <row r="80" spans="4:5" ht="12.75">
      <c r="D80" s="15"/>
      <c r="E80" s="16"/>
    </row>
    <row r="81" spans="4:5" ht="12.75">
      <c r="D81" s="31"/>
      <c r="E81" s="32"/>
    </row>
    <row r="82" spans="4:5" ht="12.75">
      <c r="D82" s="15"/>
      <c r="E82" s="16"/>
    </row>
    <row r="83" spans="4:5" ht="12.75">
      <c r="D83" s="15"/>
      <c r="E83" s="16"/>
    </row>
    <row r="84" spans="4:5" ht="12.75">
      <c r="D84" s="15"/>
      <c r="E84" s="16"/>
    </row>
    <row r="85" spans="4:5" ht="12.75">
      <c r="D85" s="23"/>
      <c r="E85" s="20"/>
    </row>
    <row r="86" spans="4:5" ht="12.75">
      <c r="D86" s="15"/>
      <c r="E86" s="16"/>
    </row>
    <row r="87" spans="4:5" ht="12.75">
      <c r="D87" s="23"/>
      <c r="E87" s="20"/>
    </row>
    <row r="88" spans="4:5" ht="12.75">
      <c r="D88" s="15"/>
      <c r="E88" s="16"/>
    </row>
    <row r="89" spans="4:5" ht="12.75">
      <c r="D89" s="15"/>
      <c r="E89" s="16"/>
    </row>
    <row r="90" spans="4:5" ht="12.75">
      <c r="D90" s="15"/>
      <c r="E90" s="16"/>
    </row>
    <row r="91" spans="4:5" ht="12.75">
      <c r="D91" s="15"/>
      <c r="E91" s="16"/>
    </row>
    <row r="92" spans="1:5" ht="28.5" customHeight="1">
      <c r="A92" s="33"/>
      <c r="B92" s="33"/>
      <c r="C92" s="33"/>
      <c r="D92" s="34"/>
      <c r="E92" s="35"/>
    </row>
    <row r="93" spans="3:5" ht="12.75">
      <c r="C93" s="17"/>
      <c r="D93" s="15"/>
      <c r="E93" s="18"/>
    </row>
    <row r="94" spans="4:5" ht="12.75">
      <c r="D94" s="36"/>
      <c r="E94" s="37"/>
    </row>
    <row r="95" spans="4:5" ht="12.75">
      <c r="D95" s="15"/>
      <c r="E95" s="16"/>
    </row>
    <row r="96" spans="4:5" ht="12.75">
      <c r="D96" s="31"/>
      <c r="E96" s="32"/>
    </row>
    <row r="97" spans="4:5" ht="12.75">
      <c r="D97" s="31"/>
      <c r="E97" s="32"/>
    </row>
    <row r="98" spans="4:5" ht="12.75">
      <c r="D98" s="15"/>
      <c r="E98" s="16"/>
    </row>
    <row r="99" spans="4:5" ht="12.75">
      <c r="D99" s="23"/>
      <c r="E99" s="20"/>
    </row>
    <row r="100" spans="4:5" ht="12.75">
      <c r="D100" s="15"/>
      <c r="E100" s="16"/>
    </row>
    <row r="101" spans="4:5" ht="12.75">
      <c r="D101" s="15"/>
      <c r="E101" s="16"/>
    </row>
    <row r="102" spans="4:5" ht="12.75">
      <c r="D102" s="23"/>
      <c r="E102" s="20"/>
    </row>
    <row r="103" spans="4:5" ht="12.75">
      <c r="D103" s="15"/>
      <c r="E103" s="16"/>
    </row>
    <row r="104" spans="4:5" ht="12.75">
      <c r="D104" s="31"/>
      <c r="E104" s="32"/>
    </row>
    <row r="105" spans="4:5" ht="12.75">
      <c r="D105" s="23"/>
      <c r="E105" s="37"/>
    </row>
    <row r="106" spans="4:5" ht="12.75">
      <c r="D106" s="21"/>
      <c r="E106" s="32"/>
    </row>
    <row r="107" spans="4:5" ht="12.75">
      <c r="D107" s="23"/>
      <c r="E107" s="20"/>
    </row>
    <row r="108" spans="4:5" ht="12.75">
      <c r="D108" s="15"/>
      <c r="E108" s="16"/>
    </row>
    <row r="109" spans="3:5" ht="12.75">
      <c r="C109" s="17"/>
      <c r="D109" s="15"/>
      <c r="E109" s="18"/>
    </row>
    <row r="110" spans="4:5" ht="12.75">
      <c r="D110" s="21"/>
      <c r="E110" s="20"/>
    </row>
    <row r="111" spans="4:5" ht="12.75">
      <c r="D111" s="21"/>
      <c r="E111" s="32"/>
    </row>
    <row r="112" spans="3:5" ht="12.75">
      <c r="C112" s="17"/>
      <c r="D112" s="21"/>
      <c r="E112" s="38"/>
    </row>
    <row r="113" spans="3:5" ht="12.75">
      <c r="C113" s="17"/>
      <c r="D113" s="23"/>
      <c r="E113" s="24"/>
    </row>
    <row r="114" spans="4:5" ht="12.75">
      <c r="D114" s="15"/>
      <c r="E114" s="16"/>
    </row>
    <row r="115" spans="4:5" ht="12.75">
      <c r="D115" s="36"/>
      <c r="E115" s="39"/>
    </row>
    <row r="116" spans="4:5" ht="11.25" customHeight="1">
      <c r="D116" s="31"/>
      <c r="E116" s="32"/>
    </row>
    <row r="117" spans="2:5" ht="24" customHeight="1">
      <c r="B117" s="17"/>
      <c r="D117" s="31"/>
      <c r="E117" s="40"/>
    </row>
    <row r="118" spans="3:5" ht="15" customHeight="1">
      <c r="C118" s="17"/>
      <c r="D118" s="31"/>
      <c r="E118" s="40"/>
    </row>
    <row r="119" spans="4:5" ht="11.25" customHeight="1">
      <c r="D119" s="36"/>
      <c r="E119" s="37"/>
    </row>
    <row r="120" spans="4:5" ht="12.75">
      <c r="D120" s="31"/>
      <c r="E120" s="32"/>
    </row>
    <row r="121" spans="2:5" ht="13.5" customHeight="1">
      <c r="B121" s="17"/>
      <c r="D121" s="31"/>
      <c r="E121" s="41"/>
    </row>
    <row r="122" spans="3:5" ht="12.75" customHeight="1">
      <c r="C122" s="17"/>
      <c r="D122" s="31"/>
      <c r="E122" s="18"/>
    </row>
    <row r="123" spans="3:5" ht="12.75" customHeight="1">
      <c r="C123" s="17"/>
      <c r="D123" s="23"/>
      <c r="E123" s="24"/>
    </row>
    <row r="124" spans="4:5" ht="12.75">
      <c r="D124" s="15"/>
      <c r="E124" s="16"/>
    </row>
    <row r="125" spans="3:5" ht="12.75">
      <c r="C125" s="17"/>
      <c r="D125" s="15"/>
      <c r="E125" s="38"/>
    </row>
    <row r="126" spans="4:5" ht="12.75">
      <c r="D126" s="36"/>
      <c r="E126" s="37"/>
    </row>
    <row r="127" spans="4:5" ht="12.75">
      <c r="D127" s="31"/>
      <c r="E127" s="32"/>
    </row>
    <row r="128" spans="4:5" ht="12.75">
      <c r="D128" s="15"/>
      <c r="E128" s="16"/>
    </row>
    <row r="129" spans="1:5" ht="19.5" customHeight="1">
      <c r="A129" s="42"/>
      <c r="B129" s="7"/>
      <c r="C129" s="7"/>
      <c r="D129" s="7"/>
      <c r="E129" s="27"/>
    </row>
    <row r="130" spans="1:5" ht="15" customHeight="1">
      <c r="A130" s="17"/>
      <c r="D130" s="29"/>
      <c r="E130" s="27"/>
    </row>
    <row r="131" spans="1:5" ht="12.75">
      <c r="A131" s="17"/>
      <c r="B131" s="17"/>
      <c r="D131" s="29"/>
      <c r="E131" s="18"/>
    </row>
    <row r="132" spans="3:5" ht="12.75">
      <c r="C132" s="17"/>
      <c r="D132" s="15"/>
      <c r="E132" s="27"/>
    </row>
    <row r="133" spans="4:5" ht="12.75">
      <c r="D133" s="19"/>
      <c r="E133" s="20"/>
    </row>
    <row r="134" spans="2:5" ht="12.75">
      <c r="B134" s="17"/>
      <c r="D134" s="15"/>
      <c r="E134" s="18"/>
    </row>
    <row r="135" spans="3:5" ht="12.75">
      <c r="C135" s="17"/>
      <c r="D135" s="15"/>
      <c r="E135" s="18"/>
    </row>
    <row r="136" spans="4:5" ht="12.75">
      <c r="D136" s="23"/>
      <c r="E136" s="24"/>
    </row>
    <row r="137" spans="3:5" ht="22.5" customHeight="1">
      <c r="C137" s="17"/>
      <c r="D137" s="15"/>
      <c r="E137" s="25"/>
    </row>
    <row r="138" spans="4:5" ht="12.75">
      <c r="D138" s="15"/>
      <c r="E138" s="24"/>
    </row>
    <row r="139" spans="2:5" ht="12.75">
      <c r="B139" s="17"/>
      <c r="D139" s="21"/>
      <c r="E139" s="27"/>
    </row>
    <row r="140" spans="3:5" ht="12.75">
      <c r="C140" s="17"/>
      <c r="D140" s="21"/>
      <c r="E140" s="28"/>
    </row>
    <row r="141" spans="4:5" ht="12.75">
      <c r="D141" s="23"/>
      <c r="E141" s="20"/>
    </row>
    <row r="142" spans="1:5" ht="13.5" customHeight="1">
      <c r="A142" s="17"/>
      <c r="D142" s="29"/>
      <c r="E142" s="27"/>
    </row>
    <row r="143" spans="2:5" ht="13.5" customHeight="1">
      <c r="B143" s="17"/>
      <c r="D143" s="15"/>
      <c r="E143" s="27"/>
    </row>
    <row r="144" spans="3:5" ht="13.5" customHeight="1">
      <c r="C144" s="17"/>
      <c r="D144" s="15"/>
      <c r="E144" s="18"/>
    </row>
    <row r="145" spans="3:5" ht="12.75">
      <c r="C145" s="17"/>
      <c r="D145" s="23"/>
      <c r="E145" s="20"/>
    </row>
    <row r="146" spans="3:5" ht="12.75">
      <c r="C146" s="17"/>
      <c r="D146" s="15"/>
      <c r="E146" s="18"/>
    </row>
    <row r="147" spans="4:5" ht="12.75">
      <c r="D147" s="36"/>
      <c r="E147" s="37"/>
    </row>
    <row r="148" spans="3:5" ht="12.75">
      <c r="C148" s="17"/>
      <c r="D148" s="21"/>
      <c r="E148" s="38"/>
    </row>
    <row r="149" spans="3:5" ht="12.75">
      <c r="C149" s="17"/>
      <c r="D149" s="23"/>
      <c r="E149" s="24"/>
    </row>
    <row r="150" spans="4:5" ht="12.75">
      <c r="D150" s="36"/>
      <c r="E150" s="43"/>
    </row>
    <row r="151" spans="2:5" ht="12.75">
      <c r="B151" s="17"/>
      <c r="D151" s="31"/>
      <c r="E151" s="41"/>
    </row>
    <row r="152" spans="3:5" ht="12.75">
      <c r="C152" s="17"/>
      <c r="D152" s="31"/>
      <c r="E152" s="18"/>
    </row>
    <row r="153" spans="3:5" ht="12.75">
      <c r="C153" s="17"/>
      <c r="D153" s="23"/>
      <c r="E153" s="24"/>
    </row>
    <row r="154" spans="3:5" ht="12.75">
      <c r="C154" s="17"/>
      <c r="D154" s="23"/>
      <c r="E154" s="24"/>
    </row>
    <row r="155" spans="4:5" ht="12.75">
      <c r="D155" s="15"/>
      <c r="E155" s="16"/>
    </row>
    <row r="156" spans="1:5" s="44" customFormat="1" ht="18" customHeight="1">
      <c r="A156" s="136"/>
      <c r="B156" s="137"/>
      <c r="C156" s="137"/>
      <c r="D156" s="137"/>
      <c r="E156" s="137"/>
    </row>
    <row r="157" spans="1:5" ht="28.5" customHeight="1">
      <c r="A157" s="33"/>
      <c r="B157" s="33"/>
      <c r="C157" s="33"/>
      <c r="D157" s="34"/>
      <c r="E157" s="35"/>
    </row>
    <row r="159" spans="1:5" ht="15.75">
      <c r="A159" s="46"/>
      <c r="B159" s="17"/>
      <c r="C159" s="17"/>
      <c r="D159" s="47"/>
      <c r="E159" s="6"/>
    </row>
    <row r="160" spans="1:5" ht="12.75">
      <c r="A160" s="17"/>
      <c r="B160" s="17"/>
      <c r="C160" s="17"/>
      <c r="D160" s="47"/>
      <c r="E160" s="6"/>
    </row>
    <row r="161" spans="1:5" ht="17.25" customHeight="1">
      <c r="A161" s="17"/>
      <c r="B161" s="17"/>
      <c r="C161" s="17"/>
      <c r="D161" s="47"/>
      <c r="E161" s="6"/>
    </row>
    <row r="162" spans="1:5" ht="13.5" customHeight="1">
      <c r="A162" s="17"/>
      <c r="B162" s="17"/>
      <c r="C162" s="17"/>
      <c r="D162" s="47"/>
      <c r="E162" s="6"/>
    </row>
    <row r="163" spans="1:5" ht="12.75">
      <c r="A163" s="17"/>
      <c r="B163" s="17"/>
      <c r="C163" s="17"/>
      <c r="D163" s="47"/>
      <c r="E163" s="6"/>
    </row>
    <row r="164" spans="1:3" ht="12.75">
      <c r="A164" s="17"/>
      <c r="B164" s="17"/>
      <c r="C164" s="17"/>
    </row>
    <row r="165" spans="1:5" ht="12.75">
      <c r="A165" s="17"/>
      <c r="B165" s="17"/>
      <c r="C165" s="17"/>
      <c r="D165" s="47"/>
      <c r="E165" s="6"/>
    </row>
    <row r="166" spans="1:5" ht="12.75">
      <c r="A166" s="17"/>
      <c r="B166" s="17"/>
      <c r="C166" s="17"/>
      <c r="D166" s="47"/>
      <c r="E166" s="48"/>
    </row>
    <row r="167" spans="1:5" ht="12.75">
      <c r="A167" s="17"/>
      <c r="B167" s="17"/>
      <c r="C167" s="17"/>
      <c r="D167" s="47"/>
      <c r="E167" s="6"/>
    </row>
    <row r="168" spans="1:5" ht="22.5" customHeight="1">
      <c r="A168" s="17"/>
      <c r="B168" s="17"/>
      <c r="C168" s="17"/>
      <c r="D168" s="47"/>
      <c r="E168" s="25"/>
    </row>
    <row r="169" spans="4:5" ht="22.5" customHeight="1">
      <c r="D169" s="23"/>
      <c r="E169" s="26"/>
    </row>
  </sheetData>
  <sheetProtection/>
  <mergeCells count="8">
    <mergeCell ref="B32:H32"/>
    <mergeCell ref="A156:E156"/>
    <mergeCell ref="B4:H4"/>
    <mergeCell ref="B44:H44"/>
    <mergeCell ref="A1:H1"/>
    <mergeCell ref="B16:H16"/>
    <mergeCell ref="B18:H18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7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9"/>
  <sheetViews>
    <sheetView tabSelected="1" zoomScalePageLayoutView="0" workbookViewId="0" topLeftCell="A1">
      <selection activeCell="J6" sqref="J6"/>
    </sheetView>
  </sheetViews>
  <sheetFormatPr defaultColWidth="11.421875" defaultRowHeight="12.75"/>
  <cols>
    <col min="1" max="1" width="11.421875" style="70" bestFit="1" customWidth="1"/>
    <col min="2" max="2" width="34.421875" style="72" customWidth="1"/>
    <col min="3" max="3" width="14.28125" style="4" customWidth="1"/>
    <col min="4" max="4" width="11.421875" style="4" bestFit="1" customWidth="1"/>
    <col min="5" max="5" width="12.421875" style="4" bestFit="1" customWidth="1"/>
    <col min="6" max="6" width="14.140625" style="4" bestFit="1" customWidth="1"/>
    <col min="7" max="7" width="11.28125" style="4" customWidth="1"/>
    <col min="8" max="8" width="10.8515625" style="4" customWidth="1"/>
    <col min="9" max="9" width="7.57421875" style="4" bestFit="1" customWidth="1"/>
    <col min="10" max="10" width="14.28125" style="4" customWidth="1"/>
    <col min="11" max="11" width="10.00390625" style="4" bestFit="1" customWidth="1"/>
    <col min="12" max="13" width="12.28125" style="4" bestFit="1" customWidth="1"/>
    <col min="14" max="16384" width="11.421875" style="1" customWidth="1"/>
  </cols>
  <sheetData>
    <row r="1" spans="1:13" ht="24" customHeight="1">
      <c r="A1" s="141" t="s">
        <v>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0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2"/>
    </row>
    <row r="3" spans="1:13" s="6" customFormat="1" ht="67.5">
      <c r="A3" s="112" t="s">
        <v>22</v>
      </c>
      <c r="B3" s="113" t="s">
        <v>23</v>
      </c>
      <c r="C3" s="5" t="s">
        <v>71</v>
      </c>
      <c r="D3" s="73" t="s">
        <v>13</v>
      </c>
      <c r="E3" s="73" t="s">
        <v>14</v>
      </c>
      <c r="F3" s="73" t="s">
        <v>15</v>
      </c>
      <c r="G3" s="73" t="s">
        <v>62</v>
      </c>
      <c r="H3" s="73" t="s">
        <v>61</v>
      </c>
      <c r="I3" s="73" t="s">
        <v>24</v>
      </c>
      <c r="J3" s="73" t="s">
        <v>18</v>
      </c>
      <c r="K3" s="73" t="s">
        <v>19</v>
      </c>
      <c r="L3" s="5" t="s">
        <v>52</v>
      </c>
      <c r="M3" s="5" t="s">
        <v>59</v>
      </c>
    </row>
    <row r="4" spans="1:13" ht="12.75">
      <c r="A4" s="104"/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s="6" customFormat="1" ht="12.75">
      <c r="A5" s="104"/>
      <c r="B5" s="107" t="s">
        <v>48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2.75">
      <c r="A6" s="104"/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6" customFormat="1" ht="12.75">
      <c r="A7" s="104"/>
      <c r="B7" s="95" t="s">
        <v>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s="6" customFormat="1" ht="12.75" customHeight="1">
      <c r="A8" s="96" t="s">
        <v>44</v>
      </c>
      <c r="B8" s="95" t="s">
        <v>45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s="6" customFormat="1" ht="12.75">
      <c r="A9" s="104">
        <v>3</v>
      </c>
      <c r="B9" s="95" t="s">
        <v>25</v>
      </c>
      <c r="C9" s="99">
        <f aca="true" t="shared" si="0" ref="C9:M9">C10+C14+C20</f>
        <v>4281500</v>
      </c>
      <c r="D9" s="99">
        <f t="shared" si="0"/>
        <v>441191</v>
      </c>
      <c r="E9" s="99">
        <f t="shared" si="0"/>
        <v>32700</v>
      </c>
      <c r="F9" s="99">
        <f t="shared" si="0"/>
        <v>217300</v>
      </c>
      <c r="G9" s="99">
        <f t="shared" si="0"/>
        <v>94445</v>
      </c>
      <c r="H9" s="99">
        <f t="shared" si="0"/>
        <v>3495864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4261555</v>
      </c>
      <c r="M9" s="99">
        <f t="shared" si="0"/>
        <v>4261555</v>
      </c>
    </row>
    <row r="10" spans="1:13" s="6" customFormat="1" ht="12.75">
      <c r="A10" s="104">
        <v>31</v>
      </c>
      <c r="B10" s="95" t="s">
        <v>26</v>
      </c>
      <c r="C10" s="99">
        <f aca="true" t="shared" si="1" ref="C10:H10">C11+C12+C13</f>
        <v>3507602</v>
      </c>
      <c r="D10" s="99">
        <f t="shared" si="1"/>
        <v>83400</v>
      </c>
      <c r="E10" s="99">
        <f t="shared" si="1"/>
        <v>0</v>
      </c>
      <c r="F10" s="99">
        <f t="shared" si="1"/>
        <v>13500</v>
      </c>
      <c r="G10" s="99">
        <f t="shared" si="1"/>
        <v>91070</v>
      </c>
      <c r="H10" s="99">
        <f t="shared" si="1"/>
        <v>3319632</v>
      </c>
      <c r="I10" s="99">
        <f>SUM(I11+I12+I13)</f>
        <v>0</v>
      </c>
      <c r="J10" s="99">
        <f>SUM(J11+J12+J13)</f>
        <v>0</v>
      </c>
      <c r="K10" s="99">
        <f>SUM(K11+K12+K13)</f>
        <v>0</v>
      </c>
      <c r="L10" s="99">
        <v>3487657</v>
      </c>
      <c r="M10" s="99">
        <v>3487657</v>
      </c>
    </row>
    <row r="11" spans="1:13" ht="12.75">
      <c r="A11" s="97">
        <v>311</v>
      </c>
      <c r="B11" s="105" t="s">
        <v>27</v>
      </c>
      <c r="C11" s="98">
        <v>2885789</v>
      </c>
      <c r="D11" s="98">
        <v>71160</v>
      </c>
      <c r="E11" s="98">
        <v>0</v>
      </c>
      <c r="F11" s="98">
        <v>11519</v>
      </c>
      <c r="G11" s="98">
        <v>77705</v>
      </c>
      <c r="H11" s="98">
        <v>2725405</v>
      </c>
      <c r="I11" s="98">
        <v>0</v>
      </c>
      <c r="J11" s="98">
        <v>0</v>
      </c>
      <c r="K11" s="98">
        <v>0</v>
      </c>
      <c r="L11" s="98"/>
      <c r="M11" s="98"/>
    </row>
    <row r="12" spans="1:13" ht="12.75">
      <c r="A12" s="97">
        <v>312</v>
      </c>
      <c r="B12" s="105" t="s">
        <v>28</v>
      </c>
      <c r="C12" s="98">
        <v>125457</v>
      </c>
      <c r="D12" s="98">
        <v>0</v>
      </c>
      <c r="E12" s="98">
        <v>0</v>
      </c>
      <c r="F12" s="98">
        <v>0</v>
      </c>
      <c r="G12" s="98">
        <v>0</v>
      </c>
      <c r="H12" s="98">
        <v>125457</v>
      </c>
      <c r="I12" s="98">
        <v>0</v>
      </c>
      <c r="J12" s="98">
        <v>0</v>
      </c>
      <c r="K12" s="98">
        <v>0</v>
      </c>
      <c r="L12" s="98"/>
      <c r="M12" s="98"/>
    </row>
    <row r="13" spans="1:13" ht="12.75">
      <c r="A13" s="97">
        <v>313</v>
      </c>
      <c r="B13" s="105" t="s">
        <v>29</v>
      </c>
      <c r="C13" s="98">
        <v>496356</v>
      </c>
      <c r="D13" s="98">
        <v>12240</v>
      </c>
      <c r="E13" s="98">
        <v>0</v>
      </c>
      <c r="F13" s="98">
        <v>1981</v>
      </c>
      <c r="G13" s="98">
        <v>13365</v>
      </c>
      <c r="H13" s="98">
        <v>468770</v>
      </c>
      <c r="I13" s="98">
        <v>0</v>
      </c>
      <c r="J13" s="98">
        <v>0</v>
      </c>
      <c r="K13" s="98">
        <v>0</v>
      </c>
      <c r="L13" s="98"/>
      <c r="M13" s="98"/>
    </row>
    <row r="14" spans="1:13" s="6" customFormat="1" ht="12.75">
      <c r="A14" s="104">
        <v>32</v>
      </c>
      <c r="B14" s="95" t="s">
        <v>30</v>
      </c>
      <c r="C14" s="99">
        <f aca="true" t="shared" si="2" ref="C14:K14">SUM(C15+C16+C17+C18+C19)</f>
        <v>770598</v>
      </c>
      <c r="D14" s="99">
        <f t="shared" si="2"/>
        <v>354491</v>
      </c>
      <c r="E14" s="99">
        <f t="shared" si="2"/>
        <v>32700</v>
      </c>
      <c r="F14" s="99">
        <f t="shared" si="2"/>
        <v>203800</v>
      </c>
      <c r="G14" s="99">
        <f t="shared" si="2"/>
        <v>3375</v>
      </c>
      <c r="H14" s="99">
        <f t="shared" si="2"/>
        <v>176232</v>
      </c>
      <c r="I14" s="99">
        <f t="shared" si="2"/>
        <v>0</v>
      </c>
      <c r="J14" s="99">
        <f t="shared" si="2"/>
        <v>0</v>
      </c>
      <c r="K14" s="99">
        <f t="shared" si="2"/>
        <v>0</v>
      </c>
      <c r="L14" s="99">
        <v>770598</v>
      </c>
      <c r="M14" s="99">
        <v>770598</v>
      </c>
    </row>
    <row r="15" spans="1:13" ht="12.75">
      <c r="A15" s="97">
        <v>321</v>
      </c>
      <c r="B15" s="105" t="s">
        <v>31</v>
      </c>
      <c r="C15" s="98">
        <v>192745</v>
      </c>
      <c r="D15" s="98">
        <v>27745</v>
      </c>
      <c r="E15" s="98">
        <v>0</v>
      </c>
      <c r="F15" s="98">
        <v>0</v>
      </c>
      <c r="G15" s="98">
        <v>0</v>
      </c>
      <c r="H15" s="98">
        <v>165000</v>
      </c>
      <c r="I15" s="98">
        <v>0</v>
      </c>
      <c r="J15" s="98">
        <v>0</v>
      </c>
      <c r="K15" s="98">
        <v>0</v>
      </c>
      <c r="L15" s="98"/>
      <c r="M15" s="98"/>
    </row>
    <row r="16" spans="1:13" ht="12.75">
      <c r="A16" s="97">
        <v>322</v>
      </c>
      <c r="B16" s="105" t="s">
        <v>32</v>
      </c>
      <c r="C16" s="98">
        <v>405421</v>
      </c>
      <c r="D16" s="98">
        <v>210610</v>
      </c>
      <c r="E16" s="98">
        <v>18936</v>
      </c>
      <c r="F16" s="98">
        <v>172500</v>
      </c>
      <c r="G16" s="98">
        <v>3375</v>
      </c>
      <c r="H16" s="98">
        <v>0</v>
      </c>
      <c r="I16" s="98">
        <v>0</v>
      </c>
      <c r="J16" s="98">
        <v>0</v>
      </c>
      <c r="K16" s="98">
        <v>0</v>
      </c>
      <c r="L16" s="98"/>
      <c r="M16" s="98"/>
    </row>
    <row r="17" spans="1:13" ht="12.75">
      <c r="A17" s="97">
        <v>323</v>
      </c>
      <c r="B17" s="105" t="s">
        <v>33</v>
      </c>
      <c r="C17" s="98">
        <v>148100</v>
      </c>
      <c r="D17" s="98">
        <v>109386</v>
      </c>
      <c r="E17" s="98">
        <v>13714</v>
      </c>
      <c r="F17" s="98">
        <v>25000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/>
      <c r="M17" s="98"/>
    </row>
    <row r="18" spans="1:13" ht="14.25" customHeight="1">
      <c r="A18" s="97">
        <v>324</v>
      </c>
      <c r="B18" s="105" t="s">
        <v>49</v>
      </c>
      <c r="C18" s="98">
        <f>SUM(D18+E18+F18+G18+H18+I18+J18+K18)</f>
        <v>0</v>
      </c>
      <c r="D18" s="98"/>
      <c r="E18" s="98"/>
      <c r="F18" s="98"/>
      <c r="G18" s="98"/>
      <c r="H18" s="98"/>
      <c r="I18" s="106"/>
      <c r="J18" s="106"/>
      <c r="K18" s="106"/>
      <c r="L18" s="98"/>
      <c r="M18" s="98"/>
    </row>
    <row r="19" spans="1:13" ht="12.75">
      <c r="A19" s="97">
        <v>329</v>
      </c>
      <c r="B19" s="105" t="s">
        <v>34</v>
      </c>
      <c r="C19" s="98">
        <v>24332</v>
      </c>
      <c r="D19" s="98">
        <v>6750</v>
      </c>
      <c r="E19" s="98">
        <v>50</v>
      </c>
      <c r="F19" s="98">
        <v>6300</v>
      </c>
      <c r="G19" s="98">
        <v>0</v>
      </c>
      <c r="H19" s="98">
        <v>11232</v>
      </c>
      <c r="I19" s="98">
        <v>0</v>
      </c>
      <c r="J19" s="98">
        <v>0</v>
      </c>
      <c r="K19" s="98">
        <v>0</v>
      </c>
      <c r="L19" s="98"/>
      <c r="M19" s="98"/>
    </row>
    <row r="20" spans="1:13" s="6" customFormat="1" ht="12.75">
      <c r="A20" s="104">
        <v>34</v>
      </c>
      <c r="B20" s="95" t="s">
        <v>35</v>
      </c>
      <c r="C20" s="99">
        <f>C21</f>
        <v>3300</v>
      </c>
      <c r="D20" s="99">
        <f aca="true" t="shared" si="3" ref="D20:K20">D21</f>
        <v>3300</v>
      </c>
      <c r="E20" s="99">
        <f t="shared" si="3"/>
        <v>0</v>
      </c>
      <c r="F20" s="99">
        <f t="shared" si="3"/>
        <v>0</v>
      </c>
      <c r="G20" s="99">
        <f t="shared" si="3"/>
        <v>0</v>
      </c>
      <c r="H20" s="99">
        <f t="shared" si="3"/>
        <v>0</v>
      </c>
      <c r="I20" s="99">
        <f t="shared" si="3"/>
        <v>0</v>
      </c>
      <c r="J20" s="99">
        <f t="shared" si="3"/>
        <v>0</v>
      </c>
      <c r="K20" s="99">
        <f t="shared" si="3"/>
        <v>0</v>
      </c>
      <c r="L20" s="99">
        <v>3300</v>
      </c>
      <c r="M20" s="99">
        <v>3300</v>
      </c>
    </row>
    <row r="21" spans="1:13" ht="12.75">
      <c r="A21" s="97">
        <v>343</v>
      </c>
      <c r="B21" s="105" t="s">
        <v>36</v>
      </c>
      <c r="C21" s="98">
        <v>3300</v>
      </c>
      <c r="D21" s="98">
        <v>3300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/>
      <c r="M21" s="98"/>
    </row>
    <row r="22" spans="1:13" s="6" customFormat="1" ht="25.5">
      <c r="A22" s="104">
        <v>4</v>
      </c>
      <c r="B22" s="95" t="s">
        <v>38</v>
      </c>
      <c r="C22" s="99">
        <f>C23</f>
        <v>27000</v>
      </c>
      <c r="D22" s="99">
        <f aca="true" t="shared" si="4" ref="D22:K22">D23</f>
        <v>1000</v>
      </c>
      <c r="E22" s="99">
        <f t="shared" si="4"/>
        <v>3500</v>
      </c>
      <c r="F22" s="99">
        <f t="shared" si="4"/>
        <v>0</v>
      </c>
      <c r="G22" s="99">
        <f t="shared" si="4"/>
        <v>20000</v>
      </c>
      <c r="H22" s="99">
        <f t="shared" si="4"/>
        <v>0</v>
      </c>
      <c r="I22" s="99">
        <f t="shared" si="4"/>
        <v>2500</v>
      </c>
      <c r="J22" s="99">
        <f t="shared" si="4"/>
        <v>0</v>
      </c>
      <c r="K22" s="99">
        <f t="shared" si="4"/>
        <v>0</v>
      </c>
      <c r="L22" s="99">
        <v>27000</v>
      </c>
      <c r="M22" s="99">
        <v>27000</v>
      </c>
    </row>
    <row r="23" spans="1:13" s="6" customFormat="1" ht="25.5">
      <c r="A23" s="104">
        <v>42</v>
      </c>
      <c r="B23" s="95" t="s">
        <v>39</v>
      </c>
      <c r="C23" s="99">
        <f aca="true" t="shared" si="5" ref="C23:K23">SUM(C24+C25)</f>
        <v>27000</v>
      </c>
      <c r="D23" s="99">
        <f t="shared" si="5"/>
        <v>1000</v>
      </c>
      <c r="E23" s="99">
        <f t="shared" si="5"/>
        <v>3500</v>
      </c>
      <c r="F23" s="99">
        <f t="shared" si="5"/>
        <v>0</v>
      </c>
      <c r="G23" s="99">
        <f t="shared" si="5"/>
        <v>20000</v>
      </c>
      <c r="H23" s="99">
        <f t="shared" si="5"/>
        <v>0</v>
      </c>
      <c r="I23" s="99">
        <f t="shared" si="5"/>
        <v>2500</v>
      </c>
      <c r="J23" s="99">
        <f t="shared" si="5"/>
        <v>0</v>
      </c>
      <c r="K23" s="99">
        <f t="shared" si="5"/>
        <v>0</v>
      </c>
      <c r="L23" s="99">
        <v>27000</v>
      </c>
      <c r="M23" s="99">
        <v>27000</v>
      </c>
    </row>
    <row r="24" spans="1:13" ht="12.75">
      <c r="A24" s="97">
        <v>422</v>
      </c>
      <c r="B24" s="105" t="s">
        <v>37</v>
      </c>
      <c r="C24" s="98">
        <v>23500</v>
      </c>
      <c r="D24" s="98">
        <v>0</v>
      </c>
      <c r="E24" s="98">
        <v>3500</v>
      </c>
      <c r="F24" s="98">
        <v>0</v>
      </c>
      <c r="G24" s="98">
        <v>20000</v>
      </c>
      <c r="H24" s="98">
        <v>0</v>
      </c>
      <c r="I24" s="98">
        <v>0</v>
      </c>
      <c r="J24" s="98">
        <v>0</v>
      </c>
      <c r="K24" s="98">
        <v>0</v>
      </c>
      <c r="L24" s="98"/>
      <c r="M24" s="98"/>
    </row>
    <row r="25" spans="1:13" ht="25.5">
      <c r="A25" s="97">
        <v>424</v>
      </c>
      <c r="B25" s="105" t="s">
        <v>40</v>
      </c>
      <c r="C25" s="98">
        <v>3500</v>
      </c>
      <c r="D25" s="98">
        <v>1000</v>
      </c>
      <c r="E25" s="98">
        <v>0</v>
      </c>
      <c r="F25" s="98">
        <v>0</v>
      </c>
      <c r="G25" s="98">
        <v>0</v>
      </c>
      <c r="H25" s="98">
        <v>0</v>
      </c>
      <c r="I25" s="98">
        <v>2500</v>
      </c>
      <c r="J25" s="98">
        <v>0</v>
      </c>
      <c r="K25" s="98">
        <v>0</v>
      </c>
      <c r="L25" s="98"/>
      <c r="M25" s="98"/>
    </row>
    <row r="26" spans="1:13" ht="12.75">
      <c r="A26" s="104"/>
      <c r="B26" s="105" t="s">
        <v>47</v>
      </c>
      <c r="C26" s="99">
        <f aca="true" t="shared" si="6" ref="C26:M26">C9+C22</f>
        <v>4308500</v>
      </c>
      <c r="D26" s="99">
        <f t="shared" si="6"/>
        <v>442191</v>
      </c>
      <c r="E26" s="99">
        <f t="shared" si="6"/>
        <v>36200</v>
      </c>
      <c r="F26" s="99">
        <f t="shared" si="6"/>
        <v>217300</v>
      </c>
      <c r="G26" s="99">
        <f t="shared" si="6"/>
        <v>114445</v>
      </c>
      <c r="H26" s="99">
        <f t="shared" si="6"/>
        <v>3495864</v>
      </c>
      <c r="I26" s="99">
        <f t="shared" si="6"/>
        <v>2500</v>
      </c>
      <c r="J26" s="99">
        <f t="shared" si="6"/>
        <v>0</v>
      </c>
      <c r="K26" s="99">
        <f t="shared" si="6"/>
        <v>0</v>
      </c>
      <c r="L26" s="99">
        <f t="shared" si="6"/>
        <v>4288555</v>
      </c>
      <c r="M26" s="99">
        <f t="shared" si="6"/>
        <v>4288555</v>
      </c>
    </row>
    <row r="27" spans="1:2" s="6" customFormat="1" ht="12.75" customHeight="1">
      <c r="A27" s="78"/>
      <c r="B27" s="71"/>
    </row>
    <row r="28" spans="1:2" s="6" customFormat="1" ht="12.75">
      <c r="A28" s="69"/>
      <c r="B28" s="71"/>
    </row>
    <row r="29" spans="1:13" s="6" customFormat="1" ht="12.75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  <row r="30" spans="1:13" ht="12.75">
      <c r="A30" s="68"/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68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68"/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69"/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2" s="6" customFormat="1" ht="12.75" customHeight="1">
      <c r="A34" s="78"/>
      <c r="B34" s="71"/>
    </row>
    <row r="35" spans="1:2" s="6" customFormat="1" ht="12.75">
      <c r="A35" s="69"/>
      <c r="B35" s="71"/>
    </row>
    <row r="36" spans="1:2" s="6" customFormat="1" ht="12.75">
      <c r="A36" s="69"/>
      <c r="B36" s="71"/>
    </row>
    <row r="37" spans="1:13" ht="12.75">
      <c r="A37" s="68"/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68"/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68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" s="6" customFormat="1" ht="12.75">
      <c r="A40" s="69"/>
      <c r="B40" s="71"/>
    </row>
    <row r="41" spans="1:13" ht="12.75">
      <c r="A41" s="68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68"/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68"/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68"/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2" s="6" customFormat="1" ht="12.75">
      <c r="A45" s="69"/>
      <c r="B45" s="71"/>
    </row>
    <row r="46" spans="1:13" ht="12.75">
      <c r="A46" s="68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69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2" s="6" customFormat="1" ht="12.75" customHeight="1">
      <c r="A48" s="78"/>
      <c r="B48" s="71"/>
    </row>
    <row r="49" spans="1:2" s="6" customFormat="1" ht="12.75">
      <c r="A49" s="69"/>
      <c r="B49" s="71"/>
    </row>
    <row r="50" spans="1:2" s="6" customFormat="1" ht="12.75">
      <c r="A50" s="69"/>
      <c r="B50" s="71"/>
    </row>
    <row r="51" spans="1:13" ht="12.75">
      <c r="A51" s="68"/>
      <c r="B51" s="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68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68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2" s="6" customFormat="1" ht="12.75">
      <c r="A54" s="69"/>
      <c r="B54" s="71"/>
    </row>
    <row r="55" spans="1:13" ht="12.75">
      <c r="A55" s="68"/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68"/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68"/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68"/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2" s="6" customFormat="1" ht="12.75">
      <c r="A59" s="69"/>
      <c r="B59" s="71"/>
    </row>
    <row r="60" spans="1:13" ht="12.75">
      <c r="A60" s="68"/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69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2" s="6" customFormat="1" ht="12.75" customHeight="1">
      <c r="A62" s="78"/>
      <c r="B62" s="71"/>
    </row>
    <row r="63" spans="1:2" s="6" customFormat="1" ht="12.75">
      <c r="A63" s="69"/>
      <c r="B63" s="71"/>
    </row>
    <row r="64" spans="1:2" s="6" customFormat="1" ht="12.75">
      <c r="A64" s="69"/>
      <c r="B64" s="71"/>
    </row>
    <row r="65" spans="1:13" ht="12.75">
      <c r="A65" s="68"/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68"/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68"/>
      <c r="B67" s="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2" s="6" customFormat="1" ht="12.75">
      <c r="A68" s="69"/>
      <c r="B68" s="71"/>
    </row>
    <row r="69" spans="1:13" ht="12.75">
      <c r="A69" s="68"/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68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68"/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68"/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2" s="6" customFormat="1" ht="12.75">
      <c r="A73" s="69"/>
      <c r="B73" s="71"/>
    </row>
    <row r="74" spans="1:13" ht="12.75">
      <c r="A74" s="68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69"/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2" s="6" customFormat="1" ht="12.75">
      <c r="A76" s="78"/>
      <c r="B76" s="71"/>
    </row>
    <row r="77" spans="1:2" s="6" customFormat="1" ht="12.75">
      <c r="A77" s="69"/>
      <c r="B77" s="71"/>
    </row>
    <row r="78" spans="1:2" s="6" customFormat="1" ht="12.75">
      <c r="A78" s="69"/>
      <c r="B78" s="71"/>
    </row>
    <row r="79" spans="1:13" ht="12.75">
      <c r="A79" s="68"/>
      <c r="B79" s="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68"/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68"/>
      <c r="B81" s="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2" s="6" customFormat="1" ht="12.75">
      <c r="A82" s="69"/>
      <c r="B82" s="71"/>
    </row>
    <row r="83" spans="1:13" ht="12.75">
      <c r="A83" s="68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68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68"/>
      <c r="B85" s="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68"/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2" s="6" customFormat="1" ht="12.75">
      <c r="A87" s="69"/>
      <c r="B87" s="71"/>
    </row>
    <row r="88" spans="1:13" ht="12.75">
      <c r="A88" s="68"/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2" s="6" customFormat="1" ht="12.75">
      <c r="A89" s="69"/>
      <c r="B89" s="71"/>
    </row>
    <row r="90" spans="1:2" s="6" customFormat="1" ht="12.75">
      <c r="A90" s="69"/>
      <c r="B90" s="71"/>
    </row>
    <row r="91" spans="1:13" ht="12.75">
      <c r="A91" s="68"/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68"/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69"/>
      <c r="B93" s="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2" s="6" customFormat="1" ht="12.75" customHeight="1">
      <c r="A94" s="78"/>
      <c r="B94" s="71"/>
    </row>
    <row r="95" spans="1:2" s="6" customFormat="1" ht="12.75">
      <c r="A95" s="69"/>
      <c r="B95" s="71"/>
    </row>
    <row r="96" spans="1:2" s="6" customFormat="1" ht="12.75">
      <c r="A96" s="69"/>
      <c r="B96" s="71"/>
    </row>
    <row r="97" spans="1:13" ht="12.75">
      <c r="A97" s="68"/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68"/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68"/>
      <c r="B99" s="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2" s="6" customFormat="1" ht="12.75">
      <c r="A100" s="69"/>
      <c r="B100" s="71"/>
    </row>
    <row r="101" spans="1:13" ht="12.75">
      <c r="A101" s="68"/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68"/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68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68"/>
      <c r="B104" s="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2" s="6" customFormat="1" ht="12.75">
      <c r="A105" s="69"/>
      <c r="B105" s="71"/>
    </row>
    <row r="106" spans="1:13" ht="12.75">
      <c r="A106" s="68"/>
      <c r="B106" s="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2" s="6" customFormat="1" ht="12.75">
      <c r="A107" s="69"/>
      <c r="B107" s="71"/>
    </row>
    <row r="108" spans="1:13" ht="12.75">
      <c r="A108" s="68"/>
      <c r="B108" s="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2" s="6" customFormat="1" ht="12.75">
      <c r="A109" s="69"/>
      <c r="B109" s="71"/>
    </row>
    <row r="110" spans="1:2" s="6" customFormat="1" ht="12.75">
      <c r="A110" s="69"/>
      <c r="B110" s="71"/>
    </row>
    <row r="111" spans="1:13" ht="12.75" customHeight="1">
      <c r="A111" s="68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68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69"/>
      <c r="B113" s="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2" s="6" customFormat="1" ht="12.75">
      <c r="A114" s="78"/>
      <c r="B114" s="71"/>
    </row>
    <row r="115" spans="1:2" s="6" customFormat="1" ht="12.75">
      <c r="A115" s="69"/>
      <c r="B115" s="71"/>
    </row>
    <row r="116" spans="1:2" s="6" customFormat="1" ht="12.75">
      <c r="A116" s="69"/>
      <c r="B116" s="71"/>
    </row>
    <row r="117" spans="1:13" ht="12.75">
      <c r="A117" s="68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68"/>
      <c r="B118" s="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68"/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2" s="6" customFormat="1" ht="12.75">
      <c r="A120" s="69"/>
      <c r="B120" s="71"/>
    </row>
    <row r="121" spans="1:13" ht="12.75">
      <c r="A121" s="68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68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68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68"/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2" s="6" customFormat="1" ht="12.75">
      <c r="A125" s="69"/>
      <c r="B125" s="71"/>
    </row>
    <row r="126" spans="1:13" ht="12.75">
      <c r="A126" s="68"/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2" s="6" customFormat="1" ht="12.75">
      <c r="A127" s="69"/>
      <c r="B127" s="71"/>
    </row>
    <row r="128" spans="1:2" s="6" customFormat="1" ht="12.75">
      <c r="A128" s="69"/>
      <c r="B128" s="71"/>
    </row>
    <row r="129" spans="1:13" ht="12.75">
      <c r="A129" s="68"/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2" s="6" customFormat="1" ht="12.75">
      <c r="A130" s="69"/>
      <c r="B130" s="71"/>
    </row>
    <row r="131" spans="1:13" ht="12.75">
      <c r="A131" s="68"/>
      <c r="B131" s="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68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69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69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69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69"/>
      <c r="B136" s="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69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69"/>
      <c r="B138" s="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69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69"/>
      <c r="B140" s="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69"/>
      <c r="B141" s="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69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69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69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69"/>
      <c r="B145" s="9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69"/>
      <c r="B146" s="9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69"/>
      <c r="B147" s="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69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69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69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69"/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69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69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69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69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69"/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69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69"/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69"/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69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69"/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69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69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69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69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69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69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69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69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69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69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69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69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69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69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69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69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69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69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69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69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69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69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69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69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69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69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69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69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69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69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69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69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69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69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69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69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69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69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69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69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69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69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69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69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69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69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69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69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69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69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69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69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69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69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69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69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69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69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69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69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69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69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69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69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69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69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69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69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69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69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69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69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69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69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69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69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69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69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69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69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69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69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69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69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69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69"/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69"/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69"/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69"/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69"/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69"/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69"/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69"/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69"/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69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69"/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69"/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69"/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69"/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69"/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69"/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69"/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69"/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69"/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69"/>
      <c r="B266" s="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69"/>
      <c r="B267" s="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69"/>
      <c r="B268" s="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69"/>
      <c r="B269" s="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69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69"/>
      <c r="B271" s="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69"/>
      <c r="B272" s="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69"/>
      <c r="B273" s="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69"/>
      <c r="B274" s="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69"/>
      <c r="B275" s="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69"/>
      <c r="B276" s="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69"/>
      <c r="B277" s="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69"/>
      <c r="B278" s="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69"/>
      <c r="B279" s="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69"/>
      <c r="B280" s="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69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69"/>
      <c r="B282" s="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69"/>
      <c r="B283" s="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69"/>
      <c r="B284" s="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69"/>
      <c r="B285" s="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69"/>
      <c r="B286" s="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69"/>
      <c r="B287" s="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69"/>
      <c r="B288" s="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69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69"/>
      <c r="B290" s="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69"/>
      <c r="B291" s="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69"/>
      <c r="B292" s="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69"/>
      <c r="B293" s="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69"/>
      <c r="B294" s="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69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69"/>
      <c r="B296" s="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69"/>
      <c r="B297" s="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69"/>
      <c r="B298" s="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69"/>
      <c r="B299" s="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69"/>
      <c r="B300" s="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69"/>
      <c r="B301" s="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69"/>
      <c r="B302" s="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69"/>
      <c r="B303" s="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69"/>
      <c r="B304" s="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69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69"/>
      <c r="B306" s="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69"/>
      <c r="B307" s="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69"/>
      <c r="B308" s="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69"/>
      <c r="B309" s="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69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69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69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69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69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69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69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69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69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69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69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69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69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69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69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69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69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69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69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69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69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69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69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69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69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69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69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69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69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69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69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69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69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69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69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69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69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69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69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69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69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69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69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69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69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69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69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69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69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69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69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69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69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69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69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69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69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69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69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69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69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69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69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69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69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69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69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69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69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69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69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69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69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69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69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69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69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69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69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69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69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69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69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69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69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69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69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69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69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69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69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69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69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69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69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69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69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69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69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69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69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69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69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69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69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69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69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69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69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69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</sheetData>
  <sheetProtection/>
  <mergeCells count="2">
    <mergeCell ref="A1:M1"/>
    <mergeCell ref="A29:M29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Informatika</cp:lastModifiedBy>
  <cp:lastPrinted>2016-12-27T13:25:45Z</cp:lastPrinted>
  <dcterms:created xsi:type="dcterms:W3CDTF">2013-09-11T11:00:21Z</dcterms:created>
  <dcterms:modified xsi:type="dcterms:W3CDTF">2017-04-24T10:50:20Z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